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nabelle/Documents/PhD/Thesis/Appendices/"/>
    </mc:Choice>
  </mc:AlternateContent>
  <xr:revisionPtr revIDLastSave="0" documentId="13_ncr:1_{B926B6BA-0784-D844-94C8-8A6BE17E9386}" xr6:coauthVersionLast="47" xr6:coauthVersionMax="47" xr10:uidLastSave="{00000000-0000-0000-0000-000000000000}"/>
  <bookViews>
    <workbookView xWindow="240" yWindow="760" windowWidth="15420" windowHeight="17260" activeTab="1" xr2:uid="{00000000-000D-0000-FFFF-FFFF00000000}"/>
  </bookViews>
  <sheets>
    <sheet name="Raw data" sheetId="1" r:id="rId1"/>
    <sheet name="Data for histgram" sheetId="2" r:id="rId2"/>
  </sheets>
  <definedNames>
    <definedName name="_xlnm.Print_Area" localSheetId="0">'Raw data'!$A$1:$BJ$27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9" i="2" l="1"/>
  <c r="T18" i="2"/>
  <c r="G6" i="2" l="1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5" i="2"/>
  <c r="K4" i="2"/>
  <c r="Q6" i="2" l="1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5" i="2"/>
  <c r="E5" i="2"/>
  <c r="F5" i="2" s="1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4" i="2"/>
  <c r="E14" i="2"/>
  <c r="F14" i="2" s="1"/>
  <c r="E11" i="2"/>
  <c r="F11" i="2" s="1"/>
  <c r="F6" i="2"/>
  <c r="F12" i="2"/>
  <c r="F25" i="2"/>
  <c r="E6" i="2"/>
  <c r="E7" i="2"/>
  <c r="F7" i="2" s="1"/>
  <c r="E8" i="2"/>
  <c r="F8" i="2" s="1"/>
  <c r="E9" i="2"/>
  <c r="F9" i="2" s="1"/>
  <c r="E10" i="2"/>
  <c r="F10" i="2" s="1"/>
  <c r="E12" i="2"/>
  <c r="E13" i="2"/>
  <c r="F13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E26" i="2"/>
  <c r="F26" i="2" s="1"/>
  <c r="E27" i="2"/>
  <c r="F27" i="2" s="1"/>
  <c r="J5" i="2" l="1" a="1"/>
  <c r="N4" i="2" a="1"/>
  <c r="R4" i="2" a="1"/>
  <c r="R4" i="2" s="1"/>
  <c r="S4" i="2" s="1"/>
  <c r="T4" i="2" s="1"/>
  <c r="J5" i="2" l="1"/>
  <c r="K5" i="2" s="1"/>
  <c r="K17" i="2"/>
  <c r="K21" i="2"/>
  <c r="K10" i="2"/>
  <c r="K23" i="2"/>
  <c r="K26" i="2"/>
  <c r="K16" i="2"/>
  <c r="K6" i="2"/>
  <c r="K18" i="2"/>
  <c r="K20" i="2"/>
  <c r="K11" i="2"/>
  <c r="K24" i="2"/>
  <c r="K13" i="2"/>
  <c r="K27" i="2"/>
  <c r="K7" i="2"/>
  <c r="K19" i="2"/>
  <c r="K8" i="2"/>
  <c r="K9" i="2"/>
  <c r="K22" i="2"/>
  <c r="K12" i="2"/>
  <c r="K25" i="2"/>
  <c r="K14" i="2"/>
  <c r="K15" i="2"/>
  <c r="N4" i="2"/>
  <c r="O4" i="2" s="1"/>
  <c r="O5" i="2"/>
  <c r="O17" i="2"/>
  <c r="O20" i="2"/>
  <c r="O21" i="2"/>
  <c r="O23" i="2"/>
  <c r="O14" i="2"/>
  <c r="O15" i="2"/>
  <c r="O6" i="2"/>
  <c r="O18" i="2"/>
  <c r="O19" i="2"/>
  <c r="O9" i="2"/>
  <c r="O10" i="2"/>
  <c r="O11" i="2"/>
  <c r="O12" i="2"/>
  <c r="O13" i="2"/>
  <c r="O27" i="2"/>
  <c r="O16" i="2"/>
  <c r="O7" i="2"/>
  <c r="O8" i="2"/>
  <c r="O22" i="2"/>
  <c r="O24" i="2"/>
  <c r="O25" i="2"/>
  <c r="O26" i="2"/>
  <c r="S5" i="2"/>
  <c r="T5" i="2" s="1"/>
  <c r="S17" i="2"/>
  <c r="T17" i="2" s="1"/>
  <c r="S19" i="2"/>
  <c r="T19" i="2" s="1"/>
  <c r="S10" i="2"/>
  <c r="T10" i="2" s="1"/>
  <c r="S13" i="2"/>
  <c r="T13" i="2" s="1"/>
  <c r="S15" i="2"/>
  <c r="T15" i="2" s="1"/>
  <c r="S16" i="2"/>
  <c r="T16" i="2" s="1"/>
  <c r="S6" i="2"/>
  <c r="T6" i="2" s="1"/>
  <c r="S18" i="2"/>
  <c r="S20" i="2"/>
  <c r="T20" i="2" s="1"/>
  <c r="S22" i="2"/>
  <c r="T22" i="2" s="1"/>
  <c r="S11" i="2"/>
  <c r="T11" i="2" s="1"/>
  <c r="S24" i="2"/>
  <c r="T24" i="2" s="1"/>
  <c r="S14" i="2"/>
  <c r="T14" i="2" s="1"/>
  <c r="S27" i="2"/>
  <c r="T27" i="2" s="1"/>
  <c r="S7" i="2"/>
  <c r="T7" i="2" s="1"/>
  <c r="S8" i="2"/>
  <c r="T8" i="2" s="1"/>
  <c r="S9" i="2"/>
  <c r="T9" i="2" s="1"/>
  <c r="S21" i="2"/>
  <c r="T21" i="2" s="1"/>
  <c r="S23" i="2"/>
  <c r="T23" i="2" s="1"/>
  <c r="S12" i="2"/>
  <c r="T12" i="2" s="1"/>
  <c r="S25" i="2"/>
  <c r="T25" i="2" s="1"/>
  <c r="S26" i="2"/>
  <c r="T2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<sst xmlns="http://schemas.openxmlformats.org/spreadsheetml/2006/main" count="67" uniqueCount="53">
  <si>
    <t>Bettersizer S3 Plus Particle Size Analysis Report</t>
  </si>
  <si>
    <t>Range : 0.01um - 3500um</t>
  </si>
  <si>
    <t xml:space="preserve">  Sample Name:HHO_I (smaller 63um)-2</t>
  </si>
  <si>
    <t xml:space="preserve">  Sample number:</t>
  </si>
  <si>
    <t xml:space="preserve">  SampleOwner:LMU</t>
  </si>
  <si>
    <t xml:space="preserve">  Operator:UK&amp;AF</t>
  </si>
  <si>
    <t xml:space="preserve">  Test Time:2022-07-12 11:59:49</t>
  </si>
  <si>
    <t xml:space="preserve">  MeasureDept:bettersize</t>
  </si>
  <si>
    <t xml:space="preserve">  Test Method:Laser</t>
  </si>
  <si>
    <t xml:space="preserve">  Preparation:milled sample sieved at 63 (dry)</t>
  </si>
  <si>
    <t xml:space="preserve">  Medium Name:Water</t>
  </si>
  <si>
    <t xml:space="preserve">  Dispersant:Water</t>
  </si>
  <si>
    <t xml:space="preserve">  Ultrasound:no</t>
  </si>
  <si>
    <t xml:space="preserve">  Stirring:1600 rpm</t>
  </si>
  <si>
    <t xml:space="preserve">  Optical:Mie</t>
  </si>
  <si>
    <t xml:space="preserve">  Analysis Mode:8.0 - Multipeak</t>
  </si>
  <si>
    <t xml:space="preserve">  Distribution:Volume</t>
  </si>
  <si>
    <t xml:space="preserve">  Particle RI:1.5-0.01i</t>
  </si>
  <si>
    <t xml:space="preserve">  Medium RI:1.333</t>
  </si>
  <si>
    <t xml:space="preserve">  Remark:</t>
  </si>
  <si>
    <t xml:space="preserve">  D[4,3]:40.05um</t>
  </si>
  <si>
    <t xml:space="preserve">  D[3,2]:20.84um</t>
  </si>
  <si>
    <t xml:space="preserve">  SSA:100.7m^2/kg</t>
  </si>
  <si>
    <t xml:space="preserve">  Obscuration:6.36%</t>
  </si>
  <si>
    <t xml:space="preserve">  D[2,1]:6.268um</t>
  </si>
  <si>
    <t xml:space="preserve">  D[1,0]:2.583um</t>
  </si>
  <si>
    <t xml:space="preserve">  Span:1.63</t>
  </si>
  <si>
    <t xml:space="preserve">  Residual:2.370%</t>
  </si>
  <si>
    <t xml:space="preserve">  D03 = 4.324um</t>
  </si>
  <si>
    <t xml:space="preserve">  D06 = 7.295um</t>
  </si>
  <si>
    <t xml:space="preserve">  D10 = 11.48um</t>
  </si>
  <si>
    <t xml:space="preserve">  D16 = 16.40um</t>
  </si>
  <si>
    <t xml:space="preserve">  D25 = 22.20um</t>
  </si>
  <si>
    <t xml:space="preserve">  D75 = 55.25um</t>
  </si>
  <si>
    <t xml:space="preserve">  D50 = 37.37um</t>
  </si>
  <si>
    <t xml:space="preserve">  D84 = 63.99um</t>
  </si>
  <si>
    <t xml:space="preserve">  D90 = 72.30um</t>
  </si>
  <si>
    <t xml:space="preserve">  D99 = 102.2um</t>
  </si>
  <si>
    <t>Sieve Number</t>
  </si>
  <si>
    <t>Diam um</t>
  </si>
  <si>
    <t>Cum%</t>
  </si>
  <si>
    <t>3P Instruments GmbH &amp; Co. KG          www.3P-instruments.com          E-Mail: info@3P-instruments.com          Tel: +49 8134 9324 0</t>
  </si>
  <si>
    <t xml:space="preserve">System Status   A:0-0-0-0-0-0-0-0-1-1  B:0-0-0-0-100-0  C:0-68-86-1-3  D:0-0-0.9935-0-1  E:86-0-0-3-0  F:0-800-1-0.5  G:1-1-1-2-2  H:1-1.048-1.05-1  </t>
  </si>
  <si>
    <t>diameter</t>
  </si>
  <si>
    <t>um</t>
  </si>
  <si>
    <t xml:space="preserve">cum </t>
  </si>
  <si>
    <t>%</t>
  </si>
  <si>
    <t>Radius</t>
  </si>
  <si>
    <t>Volume fraction 2</t>
  </si>
  <si>
    <t xml:space="preserve">Volume fraction 1 </t>
  </si>
  <si>
    <t>Volume fraction 3</t>
  </si>
  <si>
    <t xml:space="preserve">Volume fraction Average 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</si>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</sst>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14">
    <font>
      <sz val="12"/>
      <name val="宋体"/>
      <charset val="134"/>
    </font>
    <font>
      <sz val="9"/>
      <name val="宋体"/>
      <charset val="134"/>
    </font>
    <font>
      <sz val="9"/>
      <name val="微软雅黑"/>
      <family val="2"/>
      <charset val="134"/>
    </font>
    <font>
      <sz val="9"/>
      <color indexed="10"/>
      <name val="微软雅黑"/>
      <family val="2"/>
      <charset val="134"/>
    </font>
    <font>
      <sz val="6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6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4"/>
        <bgColor indexed="64"/>
      </patternFill>
    </fill>
    <fill>
      <patternFill patternType="solid">
        <fgColor indexed="2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2" fillId="0" borderId="0" xfId="0" applyFont="1"/>
    <xf numFmtId="164" fontId="12" fillId="0" borderId="0" xfId="0" applyNumberFormat="1" applyFont="1" applyAlignment="1">
      <alignment vertical="center"/>
    </xf>
    <xf numFmtId="164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164" fontId="11" fillId="3" borderId="10" xfId="0" applyNumberFormat="1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right"/>
    </xf>
    <xf numFmtId="0" fontId="9" fillId="0" borderId="1" xfId="0" applyFont="1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0" xfId="0" applyFont="1"/>
    <xf numFmtId="0" fontId="0" fillId="0" borderId="0" xfId="0"/>
    <xf numFmtId="0" fontId="2" fillId="0" borderId="2" xfId="0" applyFont="1" applyBorder="1"/>
    <xf numFmtId="0" fontId="4" fillId="0" borderId="0" xfId="0" applyFont="1" applyAlignment="1">
      <alignment vertical="top"/>
    </xf>
    <xf numFmtId="0" fontId="1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0F0F0"/>
      <rgbColor rgb="00C0C0C0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41275</xdr:colOff>
      <xdr:row>0</xdr:row>
      <xdr:rowOff>25400</xdr:rowOff>
    </xdr:from>
    <xdr:to>
      <xdr:col>13</xdr:col>
      <xdr:colOff>79375</xdr:colOff>
      <xdr:row>0</xdr:row>
      <xdr:rowOff>330200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72588E-6964-4C14-95C3-1296748A0FD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0" y="25400"/>
          <a:ext cx="1524000" cy="304800"/>
        </a:xfrm>
        <a:prstGeom prst="rect">
          <a:avLst/>
        </a:prstGeom>
      </xdr:spPr>
    </xdr:pic>
    <xdr:clientData/>
  </xdr:twoCellAnchor>
  <xdr:twoCellAnchor editAs="oneCell">
    <xdr:from>
      <xdr:col>0</xdr:col>
      <xdr:colOff>228600</xdr:colOff>
      <xdr:row>13</xdr:row>
      <xdr:rowOff>101600</xdr:rowOff>
    </xdr:from>
    <xdr:to>
      <xdr:col>60</xdr:col>
      <xdr:colOff>114300</xdr:colOff>
      <xdr:row>13</xdr:row>
      <xdr:rowOff>2908300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D1C8E4A-E065-4A5F-817E-02B4B5991D6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4064000"/>
          <a:ext cx="7467600" cy="2806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45"/>
  <sheetViews>
    <sheetView view="pageBreakPreview" zoomScaleNormal="100" workbookViewId="0">
      <selection activeCell="AF11" sqref="AF11:AT11"/>
    </sheetView>
  </sheetViews>
  <sheetFormatPr baseColWidth="10" defaultColWidth="8.83203125" defaultRowHeight="15"/>
  <cols>
    <col min="1" max="1" width="3.6640625" customWidth="1"/>
    <col min="2" max="61" width="1.6640625" customWidth="1"/>
    <col min="62" max="62" width="3.6640625" customWidth="1"/>
  </cols>
  <sheetData>
    <row r="1" spans="1:62" ht="28" customHeight="1">
      <c r="A1" s="3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30"/>
    </row>
    <row r="2" spans="1:62" ht="28" customHeight="1">
      <c r="A2" s="30"/>
      <c r="B2" s="20" t="s">
        <v>0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30"/>
    </row>
    <row r="3" spans="1:62" ht="15" customHeight="1">
      <c r="A3" s="30"/>
      <c r="B3" s="23" t="s">
        <v>1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30"/>
    </row>
    <row r="4" spans="1:62" ht="22" customHeight="1">
      <c r="A4" s="30"/>
      <c r="B4" s="8" t="s">
        <v>2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 t="s">
        <v>3</v>
      </c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 t="s">
        <v>4</v>
      </c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30"/>
    </row>
    <row r="5" spans="1:62" ht="22" customHeight="1">
      <c r="A5" s="30"/>
      <c r="B5" s="5" t="s">
        <v>5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 t="s">
        <v>6</v>
      </c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 t="s">
        <v>7</v>
      </c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30"/>
    </row>
    <row r="6" spans="1:62" ht="22" customHeight="1">
      <c r="A6" s="30"/>
      <c r="B6" s="5" t="s">
        <v>8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 t="s">
        <v>9</v>
      </c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 t="s">
        <v>10</v>
      </c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30"/>
    </row>
    <row r="7" spans="1:62" ht="22" customHeight="1">
      <c r="A7" s="30"/>
      <c r="B7" s="5" t="s">
        <v>11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 t="s">
        <v>12</v>
      </c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 t="s">
        <v>13</v>
      </c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30"/>
    </row>
    <row r="8" spans="1:62" ht="22" customHeight="1">
      <c r="A8" s="30"/>
      <c r="B8" s="5" t="s">
        <v>14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 t="s">
        <v>15</v>
      </c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 t="s">
        <v>16</v>
      </c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30"/>
    </row>
    <row r="9" spans="1:62" ht="22" customHeight="1">
      <c r="A9" s="30"/>
      <c r="B9" s="6" t="s">
        <v>17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 t="s">
        <v>18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 t="s">
        <v>19</v>
      </c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30"/>
    </row>
    <row r="10" spans="1:62" ht="28" customHeight="1">
      <c r="A10" s="30"/>
      <c r="B10" s="7" t="s">
        <v>20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8" t="s">
        <v>21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 t="s">
        <v>22</v>
      </c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7" t="s">
        <v>23</v>
      </c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30"/>
    </row>
    <row r="11" spans="1:62" ht="28" customHeight="1">
      <c r="A11" s="30"/>
      <c r="B11" s="6" t="s">
        <v>24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 t="s">
        <v>25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 t="s">
        <v>26</v>
      </c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 t="s">
        <v>27</v>
      </c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30"/>
    </row>
    <row r="12" spans="1:62" ht="28" customHeight="1">
      <c r="A12" s="30"/>
      <c r="B12" s="8" t="s">
        <v>28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 t="s">
        <v>29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7" t="s">
        <v>30</v>
      </c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8" t="s">
        <v>31</v>
      </c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 t="s">
        <v>32</v>
      </c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30"/>
    </row>
    <row r="13" spans="1:62" ht="28" customHeight="1">
      <c r="A13" s="30"/>
      <c r="B13" s="6" t="s">
        <v>33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19" t="s">
        <v>34</v>
      </c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6" t="s">
        <v>35</v>
      </c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19" t="s">
        <v>36</v>
      </c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6" t="s">
        <v>37</v>
      </c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30"/>
    </row>
    <row r="14" spans="1:62" ht="240" customHeight="1">
      <c r="A14" s="30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30"/>
    </row>
    <row r="15" spans="1:62" ht="20" customHeight="1">
      <c r="A15" s="30"/>
      <c r="B15" s="16" t="s">
        <v>38</v>
      </c>
      <c r="C15" s="17"/>
      <c r="D15" s="17"/>
      <c r="E15" s="17"/>
      <c r="F15" s="17"/>
      <c r="G15" s="17"/>
      <c r="H15" s="17"/>
      <c r="I15" s="16" t="s">
        <v>39</v>
      </c>
      <c r="J15" s="17"/>
      <c r="K15" s="17"/>
      <c r="L15" s="17"/>
      <c r="M15" s="17" t="s">
        <v>40</v>
      </c>
      <c r="N15" s="17"/>
      <c r="O15" s="17"/>
      <c r="P15" s="17"/>
      <c r="Q15" s="16" t="s">
        <v>38</v>
      </c>
      <c r="R15" s="17"/>
      <c r="S15" s="17"/>
      <c r="T15" s="17"/>
      <c r="U15" s="17"/>
      <c r="V15" s="17"/>
      <c r="W15" s="17"/>
      <c r="X15" s="16" t="s">
        <v>39</v>
      </c>
      <c r="Y15" s="17"/>
      <c r="Z15" s="17"/>
      <c r="AA15" s="17"/>
      <c r="AB15" s="17" t="s">
        <v>40</v>
      </c>
      <c r="AC15" s="17"/>
      <c r="AD15" s="17"/>
      <c r="AE15" s="17"/>
      <c r="AF15" s="16" t="s">
        <v>38</v>
      </c>
      <c r="AG15" s="17"/>
      <c r="AH15" s="17"/>
      <c r="AI15" s="17"/>
      <c r="AJ15" s="17"/>
      <c r="AK15" s="17"/>
      <c r="AL15" s="17"/>
      <c r="AM15" s="16" t="s">
        <v>39</v>
      </c>
      <c r="AN15" s="17"/>
      <c r="AO15" s="17"/>
      <c r="AP15" s="17"/>
      <c r="AQ15" s="17" t="s">
        <v>40</v>
      </c>
      <c r="AR15" s="17"/>
      <c r="AS15" s="17"/>
      <c r="AT15" s="17"/>
      <c r="AU15" s="16" t="s">
        <v>38</v>
      </c>
      <c r="AV15" s="17"/>
      <c r="AW15" s="17"/>
      <c r="AX15" s="17"/>
      <c r="AY15" s="17"/>
      <c r="AZ15" s="17"/>
      <c r="BA15" s="17"/>
      <c r="BB15" s="16" t="s">
        <v>39</v>
      </c>
      <c r="BC15" s="17"/>
      <c r="BD15" s="17"/>
      <c r="BE15" s="17"/>
      <c r="BF15" s="17" t="s">
        <v>40</v>
      </c>
      <c r="BG15" s="17"/>
      <c r="BH15" s="17"/>
      <c r="BI15" s="17"/>
      <c r="BJ15" s="30"/>
    </row>
    <row r="16" spans="1:62" ht="20" customHeight="1">
      <c r="A16" s="30"/>
      <c r="B16" s="13">
        <v>1</v>
      </c>
      <c r="C16" s="14"/>
      <c r="D16" s="14"/>
      <c r="E16" s="14"/>
      <c r="F16" s="14"/>
      <c r="G16" s="14"/>
      <c r="H16" s="14"/>
      <c r="I16" s="12">
        <v>2000</v>
      </c>
      <c r="J16" s="10"/>
      <c r="K16" s="10"/>
      <c r="L16" s="11"/>
      <c r="M16" s="9">
        <v>100</v>
      </c>
      <c r="N16" s="10"/>
      <c r="O16" s="10"/>
      <c r="P16" s="11"/>
      <c r="Q16" s="12">
        <v>60</v>
      </c>
      <c r="R16" s="10"/>
      <c r="S16" s="10"/>
      <c r="T16" s="10"/>
      <c r="U16" s="10"/>
      <c r="V16" s="10"/>
      <c r="W16" s="11"/>
      <c r="X16" s="12">
        <v>250</v>
      </c>
      <c r="Y16" s="10"/>
      <c r="Z16" s="10"/>
      <c r="AA16" s="11"/>
      <c r="AB16" s="9">
        <v>100</v>
      </c>
      <c r="AC16" s="10"/>
      <c r="AD16" s="10"/>
      <c r="AE16" s="11"/>
      <c r="AF16" s="12">
        <v>450</v>
      </c>
      <c r="AG16" s="10"/>
      <c r="AH16" s="10"/>
      <c r="AI16" s="10"/>
      <c r="AJ16" s="10"/>
      <c r="AK16" s="10"/>
      <c r="AL16" s="11"/>
      <c r="AM16" s="12">
        <v>32</v>
      </c>
      <c r="AN16" s="10"/>
      <c r="AO16" s="10"/>
      <c r="AP16" s="11"/>
      <c r="AQ16" s="9">
        <v>41.32</v>
      </c>
      <c r="AR16" s="10"/>
      <c r="AS16" s="10"/>
      <c r="AT16" s="11"/>
      <c r="AU16" s="12">
        <v>2500</v>
      </c>
      <c r="AV16" s="10"/>
      <c r="AW16" s="10"/>
      <c r="AX16" s="10"/>
      <c r="AY16" s="10"/>
      <c r="AZ16" s="10"/>
      <c r="BA16" s="11"/>
      <c r="BB16" s="12">
        <v>4</v>
      </c>
      <c r="BC16" s="10"/>
      <c r="BD16" s="10"/>
      <c r="BE16" s="11"/>
      <c r="BF16" s="14">
        <v>2.64</v>
      </c>
      <c r="BG16" s="14"/>
      <c r="BH16" s="14"/>
      <c r="BI16" s="15"/>
      <c r="BJ16" s="30"/>
    </row>
    <row r="17" spans="1:62" ht="20" customHeight="1">
      <c r="A17" s="30"/>
      <c r="B17" s="13">
        <v>2</v>
      </c>
      <c r="C17" s="14"/>
      <c r="D17" s="14"/>
      <c r="E17" s="14"/>
      <c r="F17" s="14"/>
      <c r="G17" s="14"/>
      <c r="H17" s="14"/>
      <c r="I17" s="13">
        <v>1400</v>
      </c>
      <c r="J17" s="14"/>
      <c r="K17" s="14"/>
      <c r="L17" s="15"/>
      <c r="M17" s="18">
        <v>100</v>
      </c>
      <c r="N17" s="14"/>
      <c r="O17" s="14"/>
      <c r="P17" s="15"/>
      <c r="Q17" s="13">
        <v>80</v>
      </c>
      <c r="R17" s="14"/>
      <c r="S17" s="14"/>
      <c r="T17" s="14"/>
      <c r="U17" s="14"/>
      <c r="V17" s="14"/>
      <c r="W17" s="15"/>
      <c r="X17" s="13">
        <v>180</v>
      </c>
      <c r="Y17" s="14"/>
      <c r="Z17" s="14"/>
      <c r="AA17" s="15"/>
      <c r="AB17" s="18">
        <v>100</v>
      </c>
      <c r="AC17" s="14"/>
      <c r="AD17" s="14"/>
      <c r="AE17" s="15"/>
      <c r="AF17" s="13">
        <v>600</v>
      </c>
      <c r="AG17" s="14"/>
      <c r="AH17" s="14"/>
      <c r="AI17" s="14"/>
      <c r="AJ17" s="14"/>
      <c r="AK17" s="14"/>
      <c r="AL17" s="15"/>
      <c r="AM17" s="13">
        <v>22.5</v>
      </c>
      <c r="AN17" s="14"/>
      <c r="AO17" s="14"/>
      <c r="AP17" s="15"/>
      <c r="AQ17" s="18">
        <v>25.48</v>
      </c>
      <c r="AR17" s="14"/>
      <c r="AS17" s="14"/>
      <c r="AT17" s="15"/>
      <c r="AU17" s="13">
        <v>5000</v>
      </c>
      <c r="AV17" s="14"/>
      <c r="AW17" s="14"/>
      <c r="AX17" s="14"/>
      <c r="AY17" s="14"/>
      <c r="AZ17" s="14"/>
      <c r="BA17" s="15"/>
      <c r="BB17" s="13">
        <v>2.7</v>
      </c>
      <c r="BC17" s="14"/>
      <c r="BD17" s="14"/>
      <c r="BE17" s="15"/>
      <c r="BF17" s="14">
        <v>1.22</v>
      </c>
      <c r="BG17" s="14"/>
      <c r="BH17" s="14"/>
      <c r="BI17" s="15"/>
      <c r="BJ17" s="30"/>
    </row>
    <row r="18" spans="1:62" ht="20" customHeight="1">
      <c r="A18" s="30"/>
      <c r="B18" s="13">
        <v>3</v>
      </c>
      <c r="C18" s="14"/>
      <c r="D18" s="14"/>
      <c r="E18" s="14"/>
      <c r="F18" s="14"/>
      <c r="G18" s="14"/>
      <c r="H18" s="14"/>
      <c r="I18" s="13">
        <v>1000</v>
      </c>
      <c r="J18" s="14"/>
      <c r="K18" s="14"/>
      <c r="L18" s="15"/>
      <c r="M18" s="18">
        <v>100</v>
      </c>
      <c r="N18" s="14"/>
      <c r="O18" s="14"/>
      <c r="P18" s="15"/>
      <c r="Q18" s="13">
        <v>120</v>
      </c>
      <c r="R18" s="14"/>
      <c r="S18" s="14"/>
      <c r="T18" s="14"/>
      <c r="U18" s="14"/>
      <c r="V18" s="14"/>
      <c r="W18" s="15"/>
      <c r="X18" s="13">
        <v>125</v>
      </c>
      <c r="Y18" s="14"/>
      <c r="Z18" s="14"/>
      <c r="AA18" s="15"/>
      <c r="AB18" s="18">
        <v>99.98</v>
      </c>
      <c r="AC18" s="14"/>
      <c r="AD18" s="14"/>
      <c r="AE18" s="15"/>
      <c r="AF18" s="13">
        <v>800</v>
      </c>
      <c r="AG18" s="14"/>
      <c r="AH18" s="14"/>
      <c r="AI18" s="14"/>
      <c r="AJ18" s="14"/>
      <c r="AK18" s="14"/>
      <c r="AL18" s="15"/>
      <c r="AM18" s="13">
        <v>16</v>
      </c>
      <c r="AN18" s="14"/>
      <c r="AO18" s="14"/>
      <c r="AP18" s="15"/>
      <c r="AQ18" s="18">
        <v>15.44</v>
      </c>
      <c r="AR18" s="14"/>
      <c r="AS18" s="14"/>
      <c r="AT18" s="15"/>
      <c r="AU18" s="13">
        <v>8000</v>
      </c>
      <c r="AV18" s="14"/>
      <c r="AW18" s="14"/>
      <c r="AX18" s="14"/>
      <c r="AY18" s="14"/>
      <c r="AZ18" s="14"/>
      <c r="BA18" s="15"/>
      <c r="BB18" s="13">
        <v>2</v>
      </c>
      <c r="BC18" s="14"/>
      <c r="BD18" s="14"/>
      <c r="BE18" s="15"/>
      <c r="BF18" s="14">
        <v>0.56999999999999995</v>
      </c>
      <c r="BG18" s="14"/>
      <c r="BH18" s="14"/>
      <c r="BI18" s="15"/>
      <c r="BJ18" s="30"/>
    </row>
    <row r="19" spans="1:62" ht="20" customHeight="1">
      <c r="A19" s="30"/>
      <c r="B19" s="13">
        <v>25</v>
      </c>
      <c r="C19" s="14"/>
      <c r="D19" s="14"/>
      <c r="E19" s="14"/>
      <c r="F19" s="14"/>
      <c r="G19" s="14"/>
      <c r="H19" s="14"/>
      <c r="I19" s="13">
        <v>710</v>
      </c>
      <c r="J19" s="14"/>
      <c r="K19" s="14"/>
      <c r="L19" s="15"/>
      <c r="M19" s="18">
        <v>100</v>
      </c>
      <c r="N19" s="14"/>
      <c r="O19" s="14"/>
      <c r="P19" s="15"/>
      <c r="Q19" s="13">
        <v>170</v>
      </c>
      <c r="R19" s="14"/>
      <c r="S19" s="14"/>
      <c r="T19" s="14"/>
      <c r="U19" s="14"/>
      <c r="V19" s="14"/>
      <c r="W19" s="15"/>
      <c r="X19" s="13">
        <v>90</v>
      </c>
      <c r="Y19" s="14"/>
      <c r="Z19" s="14"/>
      <c r="AA19" s="15"/>
      <c r="AB19" s="18">
        <v>96.96</v>
      </c>
      <c r="AC19" s="14"/>
      <c r="AD19" s="14"/>
      <c r="AE19" s="15"/>
      <c r="AF19" s="13">
        <v>1250</v>
      </c>
      <c r="AG19" s="14"/>
      <c r="AH19" s="14"/>
      <c r="AI19" s="14"/>
      <c r="AJ19" s="14"/>
      <c r="AK19" s="14"/>
      <c r="AL19" s="15"/>
      <c r="AM19" s="13">
        <v>11</v>
      </c>
      <c r="AN19" s="14"/>
      <c r="AO19" s="14"/>
      <c r="AP19" s="15"/>
      <c r="AQ19" s="18">
        <v>9.52</v>
      </c>
      <c r="AR19" s="14"/>
      <c r="AS19" s="14"/>
      <c r="AT19" s="15"/>
      <c r="AU19" s="13">
        <v>10000</v>
      </c>
      <c r="AV19" s="14"/>
      <c r="AW19" s="14"/>
      <c r="AX19" s="14"/>
      <c r="AY19" s="14"/>
      <c r="AZ19" s="14"/>
      <c r="BA19" s="15"/>
      <c r="BB19" s="13">
        <v>1.3</v>
      </c>
      <c r="BC19" s="14"/>
      <c r="BD19" s="14"/>
      <c r="BE19" s="15"/>
      <c r="BF19" s="14">
        <v>0.1</v>
      </c>
      <c r="BG19" s="14"/>
      <c r="BH19" s="14"/>
      <c r="BI19" s="15"/>
      <c r="BJ19" s="30"/>
    </row>
    <row r="20" spans="1:62" ht="20" customHeight="1">
      <c r="A20" s="30"/>
      <c r="B20" s="13">
        <v>35</v>
      </c>
      <c r="C20" s="14"/>
      <c r="D20" s="14"/>
      <c r="E20" s="14"/>
      <c r="F20" s="14"/>
      <c r="G20" s="14"/>
      <c r="H20" s="14"/>
      <c r="I20" s="13">
        <v>500</v>
      </c>
      <c r="J20" s="14"/>
      <c r="K20" s="14"/>
      <c r="L20" s="15"/>
      <c r="M20" s="18">
        <v>100</v>
      </c>
      <c r="N20" s="14"/>
      <c r="O20" s="14"/>
      <c r="P20" s="15"/>
      <c r="Q20" s="13">
        <v>230</v>
      </c>
      <c r="R20" s="14"/>
      <c r="S20" s="14"/>
      <c r="T20" s="14"/>
      <c r="U20" s="14"/>
      <c r="V20" s="14"/>
      <c r="W20" s="15"/>
      <c r="X20" s="13">
        <v>63</v>
      </c>
      <c r="Y20" s="14"/>
      <c r="Z20" s="14"/>
      <c r="AA20" s="15"/>
      <c r="AB20" s="18">
        <v>83.02</v>
      </c>
      <c r="AC20" s="14"/>
      <c r="AD20" s="14"/>
      <c r="AE20" s="15"/>
      <c r="AF20" s="13">
        <v>1670</v>
      </c>
      <c r="AG20" s="14"/>
      <c r="AH20" s="14"/>
      <c r="AI20" s="14"/>
      <c r="AJ20" s="14"/>
      <c r="AK20" s="14"/>
      <c r="AL20" s="15"/>
      <c r="AM20" s="13">
        <v>8</v>
      </c>
      <c r="AN20" s="14"/>
      <c r="AO20" s="14"/>
      <c r="AP20" s="15"/>
      <c r="AQ20" s="18">
        <v>6.66</v>
      </c>
      <c r="AR20" s="14"/>
      <c r="AS20" s="14"/>
      <c r="AT20" s="15"/>
      <c r="AU20" s="13">
        <v>12000</v>
      </c>
      <c r="AV20" s="14"/>
      <c r="AW20" s="14"/>
      <c r="AX20" s="14"/>
      <c r="AY20" s="14"/>
      <c r="AZ20" s="14"/>
      <c r="BA20" s="15"/>
      <c r="BB20" s="13">
        <v>1</v>
      </c>
      <c r="BC20" s="14"/>
      <c r="BD20" s="14"/>
      <c r="BE20" s="15"/>
      <c r="BF20" s="14">
        <v>0.01</v>
      </c>
      <c r="BG20" s="14"/>
      <c r="BH20" s="14"/>
      <c r="BI20" s="15"/>
      <c r="BJ20" s="30"/>
    </row>
    <row r="21" spans="1:62" ht="20" customHeight="1">
      <c r="A21" s="30"/>
      <c r="B21" s="13">
        <v>45</v>
      </c>
      <c r="C21" s="14"/>
      <c r="D21" s="14"/>
      <c r="E21" s="14"/>
      <c r="F21" s="14"/>
      <c r="G21" s="14"/>
      <c r="H21" s="14"/>
      <c r="I21" s="13">
        <v>355</v>
      </c>
      <c r="J21" s="14"/>
      <c r="K21" s="14"/>
      <c r="L21" s="15"/>
      <c r="M21" s="18">
        <v>100</v>
      </c>
      <c r="N21" s="14"/>
      <c r="O21" s="14"/>
      <c r="P21" s="15"/>
      <c r="Q21" s="13">
        <v>325</v>
      </c>
      <c r="R21" s="14"/>
      <c r="S21" s="14"/>
      <c r="T21" s="14"/>
      <c r="U21" s="14"/>
      <c r="V21" s="14"/>
      <c r="W21" s="15"/>
      <c r="X21" s="13">
        <v>45</v>
      </c>
      <c r="Y21" s="14"/>
      <c r="Z21" s="14"/>
      <c r="AA21" s="15"/>
      <c r="AB21" s="18">
        <v>61.49</v>
      </c>
      <c r="AC21" s="14"/>
      <c r="AD21" s="14"/>
      <c r="AE21" s="15"/>
      <c r="AF21" s="13">
        <v>2000</v>
      </c>
      <c r="AG21" s="14"/>
      <c r="AH21" s="14"/>
      <c r="AI21" s="14"/>
      <c r="AJ21" s="14"/>
      <c r="AK21" s="14"/>
      <c r="AL21" s="15"/>
      <c r="AM21" s="13">
        <v>5.5</v>
      </c>
      <c r="AN21" s="14"/>
      <c r="AO21" s="14"/>
      <c r="AP21" s="15"/>
      <c r="AQ21" s="18">
        <v>4.24</v>
      </c>
      <c r="AR21" s="14"/>
      <c r="AS21" s="14"/>
      <c r="AT21" s="15"/>
      <c r="AU21" s="13">
        <v>0</v>
      </c>
      <c r="AV21" s="14"/>
      <c r="AW21" s="14"/>
      <c r="AX21" s="14"/>
      <c r="AY21" s="14"/>
      <c r="AZ21" s="14"/>
      <c r="BA21" s="15"/>
      <c r="BB21" s="13">
        <v>0</v>
      </c>
      <c r="BC21" s="14"/>
      <c r="BD21" s="14"/>
      <c r="BE21" s="15"/>
      <c r="BF21" s="14">
        <v>0</v>
      </c>
      <c r="BG21" s="14"/>
      <c r="BH21" s="14"/>
      <c r="BI21" s="15"/>
      <c r="BJ21" s="30"/>
    </row>
    <row r="22" spans="1:62" ht="20" customHeight="1">
      <c r="A22" s="30"/>
      <c r="B22" s="13"/>
      <c r="C22" s="14"/>
      <c r="D22" s="14"/>
      <c r="E22" s="14"/>
      <c r="F22" s="14"/>
      <c r="G22" s="14"/>
      <c r="H22" s="14"/>
      <c r="I22" s="13"/>
      <c r="J22" s="14"/>
      <c r="K22" s="14"/>
      <c r="L22" s="15"/>
      <c r="M22" s="18"/>
      <c r="N22" s="14"/>
      <c r="O22" s="14"/>
      <c r="P22" s="15"/>
      <c r="Q22" s="13"/>
      <c r="R22" s="14"/>
      <c r="S22" s="14"/>
      <c r="T22" s="14"/>
      <c r="U22" s="14"/>
      <c r="V22" s="14"/>
      <c r="W22" s="15"/>
      <c r="X22" s="13"/>
      <c r="Y22" s="14"/>
      <c r="Z22" s="14"/>
      <c r="AA22" s="15"/>
      <c r="AB22" s="18"/>
      <c r="AC22" s="14"/>
      <c r="AD22" s="14"/>
      <c r="AE22" s="15"/>
      <c r="AF22" s="13"/>
      <c r="AG22" s="14"/>
      <c r="AH22" s="14"/>
      <c r="AI22" s="14"/>
      <c r="AJ22" s="14"/>
      <c r="AK22" s="14"/>
      <c r="AL22" s="15"/>
      <c r="AM22" s="13"/>
      <c r="AN22" s="14"/>
      <c r="AO22" s="14"/>
      <c r="AP22" s="15"/>
      <c r="AQ22" s="18"/>
      <c r="AR22" s="14"/>
      <c r="AS22" s="14"/>
      <c r="AT22" s="15"/>
      <c r="AU22" s="13"/>
      <c r="AV22" s="14"/>
      <c r="AW22" s="14"/>
      <c r="AX22" s="14"/>
      <c r="AY22" s="14"/>
      <c r="AZ22" s="14"/>
      <c r="BA22" s="15"/>
      <c r="BB22" s="13"/>
      <c r="BC22" s="14"/>
      <c r="BD22" s="14"/>
      <c r="BE22" s="15"/>
      <c r="BF22" s="14"/>
      <c r="BG22" s="14"/>
      <c r="BH22" s="14"/>
      <c r="BI22" s="15"/>
      <c r="BJ22" s="30"/>
    </row>
    <row r="23" spans="1:62" ht="20" customHeight="1">
      <c r="A23" s="30"/>
      <c r="B23" s="13"/>
      <c r="C23" s="14"/>
      <c r="D23" s="14"/>
      <c r="E23" s="14"/>
      <c r="F23" s="14"/>
      <c r="G23" s="14"/>
      <c r="H23" s="14"/>
      <c r="I23" s="13"/>
      <c r="J23" s="14"/>
      <c r="K23" s="14"/>
      <c r="L23" s="15"/>
      <c r="M23" s="18"/>
      <c r="N23" s="14"/>
      <c r="O23" s="14"/>
      <c r="P23" s="15"/>
      <c r="Q23" s="13"/>
      <c r="R23" s="14"/>
      <c r="S23" s="14"/>
      <c r="T23" s="14"/>
      <c r="U23" s="14"/>
      <c r="V23" s="14"/>
      <c r="W23" s="15"/>
      <c r="X23" s="13"/>
      <c r="Y23" s="14"/>
      <c r="Z23" s="14"/>
      <c r="AA23" s="15"/>
      <c r="AB23" s="18"/>
      <c r="AC23" s="14"/>
      <c r="AD23" s="14"/>
      <c r="AE23" s="15"/>
      <c r="AF23" s="13"/>
      <c r="AG23" s="14"/>
      <c r="AH23" s="14"/>
      <c r="AI23" s="14"/>
      <c r="AJ23" s="14"/>
      <c r="AK23" s="14"/>
      <c r="AL23" s="15"/>
      <c r="AM23" s="13"/>
      <c r="AN23" s="14"/>
      <c r="AO23" s="14"/>
      <c r="AP23" s="15"/>
      <c r="AQ23" s="18"/>
      <c r="AR23" s="14"/>
      <c r="AS23" s="14"/>
      <c r="AT23" s="15"/>
      <c r="AU23" s="13"/>
      <c r="AV23" s="14"/>
      <c r="AW23" s="14"/>
      <c r="AX23" s="14"/>
      <c r="AY23" s="14"/>
      <c r="AZ23" s="14"/>
      <c r="BA23" s="15"/>
      <c r="BB23" s="13"/>
      <c r="BC23" s="14"/>
      <c r="BD23" s="14"/>
      <c r="BE23" s="15"/>
      <c r="BF23" s="14"/>
      <c r="BG23" s="14"/>
      <c r="BH23" s="14"/>
      <c r="BI23" s="15"/>
      <c r="BJ23" s="30"/>
    </row>
    <row r="24" spans="1:62" ht="10" customHeight="1">
      <c r="A24" s="30"/>
      <c r="B24" s="28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30"/>
    </row>
    <row r="25" spans="1:62" ht="15" customHeight="1">
      <c r="A25" s="30"/>
      <c r="B25" s="25" t="s">
        <v>41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7"/>
      <c r="BJ25" s="30"/>
    </row>
    <row r="26" spans="1:62" ht="10" customHeight="1">
      <c r="A26" s="31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1"/>
    </row>
    <row r="27" spans="1:62" ht="71" customHeight="1">
      <c r="A27" s="31"/>
      <c r="B27" s="33" t="s">
        <v>42</v>
      </c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1"/>
    </row>
    <row r="28" spans="1:62" ht="14.25" customHeight="1"/>
    <row r="29" spans="1:62" ht="14.25" customHeight="1"/>
    <row r="30" spans="1:62" ht="14.25" customHeight="1"/>
    <row r="31" spans="1:62" ht="14.25" customHeight="1"/>
    <row r="32" spans="1:6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</sheetData>
  <mergeCells count="154">
    <mergeCell ref="A1:A27"/>
    <mergeCell ref="B26:BI26"/>
    <mergeCell ref="BJ1:BJ27"/>
    <mergeCell ref="B27:BI27"/>
    <mergeCell ref="AU23:BA23"/>
    <mergeCell ref="BB23:BE23"/>
    <mergeCell ref="BF23:BI23"/>
    <mergeCell ref="BF22:BI22"/>
    <mergeCell ref="B23:H23"/>
    <mergeCell ref="I23:L23"/>
    <mergeCell ref="B22:H22"/>
    <mergeCell ref="I22:L22"/>
    <mergeCell ref="M22:P22"/>
    <mergeCell ref="Q22:W22"/>
    <mergeCell ref="X22:AA22"/>
    <mergeCell ref="AB22:AE22"/>
    <mergeCell ref="AF22:AL22"/>
    <mergeCell ref="AU22:BA22"/>
    <mergeCell ref="M23:P23"/>
    <mergeCell ref="Q23:W23"/>
    <mergeCell ref="X23:AA23"/>
    <mergeCell ref="AB23:AE23"/>
    <mergeCell ref="M20:P20"/>
    <mergeCell ref="Q20:W20"/>
    <mergeCell ref="AQ21:AT21"/>
    <mergeCell ref="B25:BI25"/>
    <mergeCell ref="B24:BI24"/>
    <mergeCell ref="AU21:BA21"/>
    <mergeCell ref="BB21:BE21"/>
    <mergeCell ref="AF23:AL23"/>
    <mergeCell ref="AM23:AP23"/>
    <mergeCell ref="AQ23:AT23"/>
    <mergeCell ref="AM22:AP22"/>
    <mergeCell ref="BB22:BE22"/>
    <mergeCell ref="BF20:BI20"/>
    <mergeCell ref="B21:H21"/>
    <mergeCell ref="I21:L21"/>
    <mergeCell ref="M21:P21"/>
    <mergeCell ref="Q21:W21"/>
    <mergeCell ref="X21:AA21"/>
    <mergeCell ref="AB21:AE21"/>
    <mergeCell ref="AF21:AL21"/>
    <mergeCell ref="AM21:AP21"/>
    <mergeCell ref="AQ22:AT22"/>
    <mergeCell ref="BF21:BI21"/>
    <mergeCell ref="AL6:BI6"/>
    <mergeCell ref="BB15:BE15"/>
    <mergeCell ref="BF15:BI15"/>
    <mergeCell ref="B3:BI3"/>
    <mergeCell ref="AB20:AE20"/>
    <mergeCell ref="AF20:AL20"/>
    <mergeCell ref="AM20:AP20"/>
    <mergeCell ref="AQ20:AT20"/>
    <mergeCell ref="AU20:BA20"/>
    <mergeCell ref="BB20:BE20"/>
    <mergeCell ref="I19:L19"/>
    <mergeCell ref="M19:P19"/>
    <mergeCell ref="Q19:W19"/>
    <mergeCell ref="X19:AA19"/>
    <mergeCell ref="AB19:AE19"/>
    <mergeCell ref="Z13:AK13"/>
    <mergeCell ref="AL13:AW13"/>
    <mergeCell ref="AL8:BI8"/>
    <mergeCell ref="AF19:AL19"/>
    <mergeCell ref="X20:AA20"/>
    <mergeCell ref="B2:BI2"/>
    <mergeCell ref="B1:BI1"/>
    <mergeCell ref="AM19:AP19"/>
    <mergeCell ref="AQ19:AT19"/>
    <mergeCell ref="AU19:BA19"/>
    <mergeCell ref="BB19:BE19"/>
    <mergeCell ref="BF19:BI19"/>
    <mergeCell ref="BF18:BI18"/>
    <mergeCell ref="B19:H19"/>
    <mergeCell ref="B14:BI14"/>
    <mergeCell ref="B20:H20"/>
    <mergeCell ref="AF11:AT11"/>
    <mergeCell ref="AU11:BI11"/>
    <mergeCell ref="B12:M12"/>
    <mergeCell ref="N12:Y12"/>
    <mergeCell ref="Z12:AK12"/>
    <mergeCell ref="I20:L20"/>
    <mergeCell ref="B6:S6"/>
    <mergeCell ref="T6:AK6"/>
    <mergeCell ref="BB17:BE17"/>
    <mergeCell ref="AU18:BA18"/>
    <mergeCell ref="AF18:AL18"/>
    <mergeCell ref="AQ18:AT18"/>
    <mergeCell ref="BF16:BI16"/>
    <mergeCell ref="B17:H17"/>
    <mergeCell ref="I17:L17"/>
    <mergeCell ref="M17:P17"/>
    <mergeCell ref="Q17:W17"/>
    <mergeCell ref="X17:AA17"/>
    <mergeCell ref="AB17:AE17"/>
    <mergeCell ref="AF17:AL17"/>
    <mergeCell ref="AM17:AP17"/>
    <mergeCell ref="B18:H18"/>
    <mergeCell ref="I18:L18"/>
    <mergeCell ref="M18:P18"/>
    <mergeCell ref="Q18:W18"/>
    <mergeCell ref="X18:AA18"/>
    <mergeCell ref="AB18:AE18"/>
    <mergeCell ref="BF17:BI17"/>
    <mergeCell ref="AQ17:AT17"/>
    <mergeCell ref="AM16:AP16"/>
    <mergeCell ref="AM18:AP18"/>
    <mergeCell ref="M16:P16"/>
    <mergeCell ref="B4:S4"/>
    <mergeCell ref="T4:AK4"/>
    <mergeCell ref="AL4:BI4"/>
    <mergeCell ref="B5:S5"/>
    <mergeCell ref="T5:AK5"/>
    <mergeCell ref="B11:P11"/>
    <mergeCell ref="Q11:AE11"/>
    <mergeCell ref="T7:AK7"/>
    <mergeCell ref="AL7:BI7"/>
    <mergeCell ref="BB16:BE16"/>
    <mergeCell ref="Q16:W16"/>
    <mergeCell ref="X16:AA16"/>
    <mergeCell ref="AB16:AE16"/>
    <mergeCell ref="AF16:AL16"/>
    <mergeCell ref="B15:H15"/>
    <mergeCell ref="I15:L15"/>
    <mergeCell ref="M15:P15"/>
    <mergeCell ref="B16:H16"/>
    <mergeCell ref="I16:L16"/>
    <mergeCell ref="AL5:BI5"/>
    <mergeCell ref="BB18:BE18"/>
    <mergeCell ref="AU17:BA17"/>
    <mergeCell ref="B7:S7"/>
    <mergeCell ref="B9:S9"/>
    <mergeCell ref="T9:AK9"/>
    <mergeCell ref="B10:P10"/>
    <mergeCell ref="Q10:AE10"/>
    <mergeCell ref="AF10:AT10"/>
    <mergeCell ref="AU10:BI10"/>
    <mergeCell ref="AX13:BI13"/>
    <mergeCell ref="AQ16:AT16"/>
    <mergeCell ref="AU16:BA16"/>
    <mergeCell ref="AM15:AP15"/>
    <mergeCell ref="AQ15:AT15"/>
    <mergeCell ref="AU15:BA15"/>
    <mergeCell ref="B8:S8"/>
    <mergeCell ref="T8:AK8"/>
    <mergeCell ref="Q15:W15"/>
    <mergeCell ref="X15:AA15"/>
    <mergeCell ref="AB15:AE15"/>
    <mergeCell ref="AF15:AL15"/>
    <mergeCell ref="AL9:BI9"/>
    <mergeCell ref="AL12:AW12"/>
    <mergeCell ref="AX12:BI12"/>
    <mergeCell ref="B13:M13"/>
    <mergeCell ref="N13:Y13"/>
  </mergeCells>
  <phoneticPr fontId="1" type="noConversion"/>
  <printOptions horizontalCentered="1" verticalCentered="1"/>
  <pageMargins left="0.39370078740157483" right="0.39370078740157483" top="0.47244094488188981" bottom="0.47244094488188981" header="0.51181102362204722" footer="0.51181102362204722"/>
  <pageSetup paperSize="9" scale="83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4F7A6-7BDB-5D40-965A-7E74C886A868}">
  <dimension ref="A1:AB38"/>
  <sheetViews>
    <sheetView tabSelected="1" zoomScale="35" zoomScaleNormal="25" workbookViewId="0">
      <selection activeCell="H37" sqref="H37"/>
    </sheetView>
  </sheetViews>
  <sheetFormatPr baseColWidth="10" defaultRowHeight="15"/>
  <sheetData>
    <row r="1" spans="1:28" ht="1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8">
      <c r="A2" s="1"/>
      <c r="B2" s="34" t="s">
        <v>43</v>
      </c>
      <c r="C2" s="34" t="s">
        <v>47</v>
      </c>
      <c r="D2" s="34" t="s">
        <v>45</v>
      </c>
      <c r="E2" s="34"/>
      <c r="F2" s="34"/>
      <c r="G2" s="34" t="s">
        <v>48</v>
      </c>
      <c r="H2" s="34"/>
      <c r="I2" s="34"/>
      <c r="J2" s="34"/>
      <c r="K2" s="34" t="s">
        <v>49</v>
      </c>
      <c r="L2" s="34"/>
      <c r="M2" s="34"/>
      <c r="N2" s="34"/>
      <c r="O2" s="34" t="s">
        <v>50</v>
      </c>
      <c r="P2" s="34"/>
      <c r="Q2" s="34"/>
      <c r="R2" s="34"/>
      <c r="S2" s="34" t="s">
        <v>51</v>
      </c>
      <c r="T2" s="34"/>
      <c r="U2" s="34"/>
      <c r="V2" s="1"/>
      <c r="W2" s="1"/>
      <c r="X2" s="1"/>
      <c r="Y2" s="1"/>
      <c r="Z2" s="1"/>
      <c r="AA2" s="1"/>
      <c r="AB2" s="1"/>
    </row>
    <row r="3" spans="1:28" ht="18">
      <c r="A3" s="1"/>
      <c r="B3" s="34" t="s">
        <v>44</v>
      </c>
      <c r="C3" s="34" t="s">
        <v>44</v>
      </c>
      <c r="D3" s="34" t="s">
        <v>46</v>
      </c>
      <c r="E3" s="34"/>
      <c r="F3" s="34"/>
      <c r="G3" s="34" t="s">
        <v>46</v>
      </c>
      <c r="H3" s="34"/>
      <c r="I3" s="34"/>
      <c r="J3" s="34"/>
      <c r="K3" s="34" t="s">
        <v>46</v>
      </c>
      <c r="L3" s="34"/>
      <c r="M3" s="34"/>
      <c r="N3" s="34"/>
      <c r="O3" s="34" t="s">
        <v>46</v>
      </c>
      <c r="P3" s="34"/>
      <c r="Q3" s="34"/>
      <c r="R3" s="34"/>
      <c r="S3" s="34" t="s">
        <v>46</v>
      </c>
      <c r="T3" s="34"/>
      <c r="U3" s="1"/>
      <c r="V3" s="1"/>
      <c r="W3" s="1"/>
      <c r="X3" s="1"/>
      <c r="Y3" s="1"/>
      <c r="Z3" s="1"/>
      <c r="AA3" s="1"/>
      <c r="AB3" s="1"/>
    </row>
    <row r="4" spans="1:28" ht="18">
      <c r="A4" s="1"/>
      <c r="B4" s="2">
        <v>2000</v>
      </c>
      <c r="C4" s="2">
        <f>B4/2</f>
        <v>1000</v>
      </c>
      <c r="D4" s="2">
        <v>100</v>
      </c>
      <c r="E4" s="2"/>
      <c r="F4" s="2"/>
      <c r="G4" s="2">
        <v>0</v>
      </c>
      <c r="H4" s="1">
        <v>100</v>
      </c>
      <c r="I4" s="1"/>
      <c r="J4" s="1">
        <v>0</v>
      </c>
      <c r="K4" s="1">
        <f>J4/100</f>
        <v>0</v>
      </c>
      <c r="L4" s="1">
        <v>100</v>
      </c>
      <c r="M4" s="1">
        <v>0</v>
      </c>
      <c r="N4" s="1" cm="1">
        <f t="array" ref="N4:N27">ABS(M4:M27)</f>
        <v>0</v>
      </c>
      <c r="O4" s="1">
        <f>N4/100</f>
        <v>0</v>
      </c>
      <c r="P4" s="1">
        <v>100</v>
      </c>
      <c r="Q4" s="1">
        <v>0</v>
      </c>
      <c r="R4" s="1" cm="1">
        <f t="array" ref="R4:R27">ABS(Q4:Q27)</f>
        <v>0</v>
      </c>
      <c r="S4" s="1">
        <f>R4/100</f>
        <v>0</v>
      </c>
      <c r="T4" s="1">
        <f>S4*C4</f>
        <v>0</v>
      </c>
      <c r="U4" s="1"/>
      <c r="V4" s="1"/>
      <c r="W4" s="1"/>
      <c r="X4" s="1"/>
      <c r="Y4" s="1"/>
      <c r="Z4" s="1"/>
      <c r="AA4" s="1"/>
      <c r="AB4" s="1"/>
    </row>
    <row r="5" spans="1:28" ht="18">
      <c r="A5" s="1"/>
      <c r="B5" s="2">
        <v>1400</v>
      </c>
      <c r="C5" s="2">
        <f t="shared" ref="C5:C27" si="0">B5/2</f>
        <v>700</v>
      </c>
      <c r="D5" s="2">
        <v>100</v>
      </c>
      <c r="E5" s="2">
        <f>D5-D4</f>
        <v>0</v>
      </c>
      <c r="F5" s="2">
        <f>ABS(E5)</f>
        <v>0</v>
      </c>
      <c r="G5" s="2">
        <f>F5/100</f>
        <v>0</v>
      </c>
      <c r="H5" s="1">
        <v>100</v>
      </c>
      <c r="I5" s="1">
        <f>H5-H4</f>
        <v>0</v>
      </c>
      <c r="J5" s="1" cm="1">
        <f t="array" ref="J5:J27">ABS(I5:I27)</f>
        <v>0</v>
      </c>
      <c r="K5" s="1">
        <f t="shared" ref="K5:K27" si="1">J5/100</f>
        <v>0</v>
      </c>
      <c r="L5" s="1">
        <v>100</v>
      </c>
      <c r="M5" s="1">
        <f>L5-L4</f>
        <v>0</v>
      </c>
      <c r="N5" s="1">
        <v>0</v>
      </c>
      <c r="O5" s="1">
        <f t="shared" ref="O5:O27" si="2">N5/100</f>
        <v>0</v>
      </c>
      <c r="P5" s="1">
        <v>100</v>
      </c>
      <c r="Q5" s="1">
        <f>P5-P4</f>
        <v>0</v>
      </c>
      <c r="R5" s="1">
        <v>0</v>
      </c>
      <c r="S5" s="1">
        <f t="shared" ref="S5:S27" si="3">R5/100</f>
        <v>0</v>
      </c>
      <c r="T5" s="1">
        <f t="shared" ref="T5:T27" si="4">S5*C5</f>
        <v>0</v>
      </c>
      <c r="U5" s="1"/>
      <c r="V5" s="1"/>
      <c r="W5" s="1"/>
      <c r="X5" s="1"/>
      <c r="Y5" s="1"/>
      <c r="Z5" s="1"/>
      <c r="AA5" s="1"/>
      <c r="AB5" s="1"/>
    </row>
    <row r="6" spans="1:28" ht="18">
      <c r="A6" s="1"/>
      <c r="B6" s="2">
        <v>1000</v>
      </c>
      <c r="C6" s="2">
        <f t="shared" si="0"/>
        <v>500</v>
      </c>
      <c r="D6" s="2">
        <v>100</v>
      </c>
      <c r="E6" s="2">
        <f t="shared" ref="E6:E27" si="5">D6-D5</f>
        <v>0</v>
      </c>
      <c r="F6" s="2">
        <f t="shared" ref="F6:F27" si="6">ABS(E6)</f>
        <v>0</v>
      </c>
      <c r="G6" s="2">
        <f t="shared" ref="G6:G27" si="7">F6/100</f>
        <v>0</v>
      </c>
      <c r="H6" s="1">
        <v>100</v>
      </c>
      <c r="I6" s="1">
        <f t="shared" ref="I6:I27" si="8">H6-H5</f>
        <v>0</v>
      </c>
      <c r="J6" s="1">
        <v>0</v>
      </c>
      <c r="K6" s="1">
        <f t="shared" si="1"/>
        <v>0</v>
      </c>
      <c r="L6" s="1">
        <v>100</v>
      </c>
      <c r="M6" s="1">
        <f t="shared" ref="M6:M27" si="9">L6-L5</f>
        <v>0</v>
      </c>
      <c r="N6" s="1">
        <v>0</v>
      </c>
      <c r="O6" s="1">
        <f t="shared" si="2"/>
        <v>0</v>
      </c>
      <c r="P6" s="1">
        <v>100</v>
      </c>
      <c r="Q6" s="1">
        <f t="shared" ref="Q6:Q27" si="10">P6-P5</f>
        <v>0</v>
      </c>
      <c r="R6" s="1">
        <v>0</v>
      </c>
      <c r="S6" s="1">
        <f t="shared" si="3"/>
        <v>0</v>
      </c>
      <c r="T6" s="1">
        <f t="shared" si="4"/>
        <v>0</v>
      </c>
      <c r="U6" s="1"/>
      <c r="V6" s="1"/>
      <c r="W6" s="1"/>
      <c r="X6" s="1"/>
      <c r="Y6" s="1"/>
      <c r="Z6" s="1"/>
      <c r="AA6" s="1"/>
      <c r="AB6" s="1"/>
    </row>
    <row r="7" spans="1:28" ht="18">
      <c r="A7" s="1"/>
      <c r="B7" s="2">
        <v>710</v>
      </c>
      <c r="C7" s="2">
        <f t="shared" si="0"/>
        <v>355</v>
      </c>
      <c r="D7" s="2">
        <v>100</v>
      </c>
      <c r="E7" s="2">
        <f t="shared" si="5"/>
        <v>0</v>
      </c>
      <c r="F7" s="2">
        <f t="shared" si="6"/>
        <v>0</v>
      </c>
      <c r="G7" s="2">
        <f t="shared" si="7"/>
        <v>0</v>
      </c>
      <c r="H7" s="1">
        <v>100</v>
      </c>
      <c r="I7" s="1">
        <f t="shared" si="8"/>
        <v>0</v>
      </c>
      <c r="J7" s="1">
        <v>0</v>
      </c>
      <c r="K7" s="1">
        <f t="shared" si="1"/>
        <v>0</v>
      </c>
      <c r="L7" s="1">
        <v>100</v>
      </c>
      <c r="M7" s="1">
        <f t="shared" si="9"/>
        <v>0</v>
      </c>
      <c r="N7" s="1">
        <v>0</v>
      </c>
      <c r="O7" s="1">
        <f t="shared" si="2"/>
        <v>0</v>
      </c>
      <c r="P7" s="1">
        <v>100</v>
      </c>
      <c r="Q7" s="1">
        <f t="shared" si="10"/>
        <v>0</v>
      </c>
      <c r="R7" s="1">
        <v>0</v>
      </c>
      <c r="S7" s="1">
        <f t="shared" si="3"/>
        <v>0</v>
      </c>
      <c r="T7" s="1">
        <f t="shared" si="4"/>
        <v>0</v>
      </c>
      <c r="U7" s="1"/>
      <c r="V7" s="1"/>
      <c r="W7" s="1"/>
      <c r="X7" s="1"/>
      <c r="Y7" s="1"/>
      <c r="Z7" s="1"/>
      <c r="AA7" s="1"/>
      <c r="AB7" s="1"/>
    </row>
    <row r="8" spans="1:28" ht="18">
      <c r="A8" s="1"/>
      <c r="B8" s="2">
        <v>500</v>
      </c>
      <c r="C8" s="2">
        <f t="shared" si="0"/>
        <v>250</v>
      </c>
      <c r="D8" s="2">
        <v>100</v>
      </c>
      <c r="E8" s="2">
        <f t="shared" si="5"/>
        <v>0</v>
      </c>
      <c r="F8" s="2">
        <f t="shared" si="6"/>
        <v>0</v>
      </c>
      <c r="G8" s="2">
        <f t="shared" si="7"/>
        <v>0</v>
      </c>
      <c r="H8" s="1">
        <v>100</v>
      </c>
      <c r="I8" s="1">
        <f t="shared" si="8"/>
        <v>0</v>
      </c>
      <c r="J8" s="1">
        <v>0</v>
      </c>
      <c r="K8" s="1">
        <f t="shared" si="1"/>
        <v>0</v>
      </c>
      <c r="L8" s="1">
        <v>100</v>
      </c>
      <c r="M8" s="1">
        <f t="shared" si="9"/>
        <v>0</v>
      </c>
      <c r="N8" s="1">
        <v>0</v>
      </c>
      <c r="O8" s="1">
        <f t="shared" si="2"/>
        <v>0</v>
      </c>
      <c r="P8" s="1">
        <v>100</v>
      </c>
      <c r="Q8" s="1">
        <f t="shared" si="10"/>
        <v>0</v>
      </c>
      <c r="R8" s="1">
        <v>0</v>
      </c>
      <c r="S8" s="1">
        <f t="shared" si="3"/>
        <v>0</v>
      </c>
      <c r="T8" s="1">
        <f t="shared" si="4"/>
        <v>0</v>
      </c>
      <c r="U8" s="1"/>
      <c r="V8" s="1"/>
      <c r="W8" s="1"/>
      <c r="X8" s="1"/>
      <c r="Y8" s="1"/>
      <c r="Z8" s="1"/>
      <c r="AA8" s="1"/>
      <c r="AB8" s="1"/>
    </row>
    <row r="9" spans="1:28" ht="18">
      <c r="A9" s="1"/>
      <c r="B9" s="2">
        <v>355</v>
      </c>
      <c r="C9" s="2">
        <f t="shared" si="0"/>
        <v>177.5</v>
      </c>
      <c r="D9" s="2">
        <v>100</v>
      </c>
      <c r="E9" s="2">
        <f t="shared" si="5"/>
        <v>0</v>
      </c>
      <c r="F9" s="2">
        <f t="shared" si="6"/>
        <v>0</v>
      </c>
      <c r="G9" s="2">
        <f t="shared" si="7"/>
        <v>0</v>
      </c>
      <c r="H9" s="1">
        <v>100</v>
      </c>
      <c r="I9" s="1">
        <f t="shared" si="8"/>
        <v>0</v>
      </c>
      <c r="J9" s="1">
        <v>0</v>
      </c>
      <c r="K9" s="1">
        <f t="shared" si="1"/>
        <v>0</v>
      </c>
      <c r="L9" s="1">
        <v>100</v>
      </c>
      <c r="M9" s="1">
        <f t="shared" si="9"/>
        <v>0</v>
      </c>
      <c r="N9" s="1">
        <v>0</v>
      </c>
      <c r="O9" s="1">
        <f t="shared" si="2"/>
        <v>0</v>
      </c>
      <c r="P9" s="1">
        <v>100</v>
      </c>
      <c r="Q9" s="1">
        <f t="shared" si="10"/>
        <v>0</v>
      </c>
      <c r="R9" s="1">
        <v>0</v>
      </c>
      <c r="S9" s="1">
        <f t="shared" si="3"/>
        <v>0</v>
      </c>
      <c r="T9" s="1">
        <f t="shared" si="4"/>
        <v>0</v>
      </c>
      <c r="U9" s="1"/>
      <c r="V9" s="1"/>
      <c r="W9" s="1"/>
      <c r="X9" s="1"/>
      <c r="Y9" s="1"/>
      <c r="Z9" s="1"/>
      <c r="AA9" s="1"/>
      <c r="AB9" s="1"/>
    </row>
    <row r="10" spans="1:28" ht="18">
      <c r="A10" s="1"/>
      <c r="B10" s="3">
        <v>250</v>
      </c>
      <c r="C10" s="2">
        <f t="shared" si="0"/>
        <v>125</v>
      </c>
      <c r="D10" s="4">
        <v>100</v>
      </c>
      <c r="E10" s="2">
        <f t="shared" si="5"/>
        <v>0</v>
      </c>
      <c r="F10" s="2">
        <f t="shared" si="6"/>
        <v>0</v>
      </c>
      <c r="G10" s="2">
        <f t="shared" si="7"/>
        <v>0</v>
      </c>
      <c r="H10" s="1">
        <v>100</v>
      </c>
      <c r="I10" s="1">
        <f t="shared" si="8"/>
        <v>0</v>
      </c>
      <c r="J10" s="1">
        <v>0</v>
      </c>
      <c r="K10" s="1">
        <f t="shared" si="1"/>
        <v>0</v>
      </c>
      <c r="L10" s="1">
        <v>100</v>
      </c>
      <c r="M10" s="1">
        <f t="shared" si="9"/>
        <v>0</v>
      </c>
      <c r="N10" s="1">
        <v>0</v>
      </c>
      <c r="O10" s="1">
        <f t="shared" si="2"/>
        <v>0</v>
      </c>
      <c r="P10" s="1">
        <v>100</v>
      </c>
      <c r="Q10" s="1">
        <f t="shared" si="10"/>
        <v>0</v>
      </c>
      <c r="R10" s="1">
        <v>0</v>
      </c>
      <c r="S10" s="1">
        <f t="shared" si="3"/>
        <v>0</v>
      </c>
      <c r="T10" s="1">
        <f t="shared" si="4"/>
        <v>0</v>
      </c>
      <c r="U10" s="1"/>
      <c r="V10" s="1"/>
      <c r="W10" s="1"/>
      <c r="X10" s="1"/>
      <c r="Y10" s="1"/>
      <c r="Z10" s="1"/>
      <c r="AA10" s="1"/>
      <c r="AB10" s="1"/>
    </row>
    <row r="11" spans="1:28" ht="18">
      <c r="A11" s="1"/>
      <c r="B11" s="3">
        <v>180</v>
      </c>
      <c r="C11" s="2">
        <f t="shared" si="0"/>
        <v>90</v>
      </c>
      <c r="D11" s="4">
        <v>100</v>
      </c>
      <c r="E11" s="2">
        <f>D11-D10</f>
        <v>0</v>
      </c>
      <c r="F11" s="2">
        <f t="shared" si="6"/>
        <v>0</v>
      </c>
      <c r="G11" s="2">
        <f t="shared" si="7"/>
        <v>0</v>
      </c>
      <c r="H11" s="1">
        <v>100</v>
      </c>
      <c r="I11" s="1">
        <f t="shared" si="8"/>
        <v>0</v>
      </c>
      <c r="J11" s="1">
        <v>0</v>
      </c>
      <c r="K11" s="1">
        <f t="shared" si="1"/>
        <v>0</v>
      </c>
      <c r="L11" s="1">
        <v>100</v>
      </c>
      <c r="M11" s="1">
        <f t="shared" si="9"/>
        <v>0</v>
      </c>
      <c r="N11" s="1">
        <v>0</v>
      </c>
      <c r="O11" s="1">
        <f t="shared" si="2"/>
        <v>0</v>
      </c>
      <c r="P11" s="1">
        <v>100</v>
      </c>
      <c r="Q11" s="1">
        <f t="shared" si="10"/>
        <v>0</v>
      </c>
      <c r="R11" s="1">
        <v>0</v>
      </c>
      <c r="S11" s="1">
        <f t="shared" si="3"/>
        <v>0</v>
      </c>
      <c r="T11" s="1">
        <f t="shared" si="4"/>
        <v>0</v>
      </c>
      <c r="U11" s="1"/>
      <c r="V11" s="1"/>
      <c r="W11" s="1"/>
      <c r="X11" s="1"/>
      <c r="Y11" s="1"/>
      <c r="Z11" s="1"/>
      <c r="AA11" s="1"/>
      <c r="AB11" s="1"/>
    </row>
    <row r="12" spans="1:28" ht="18">
      <c r="A12" s="1"/>
      <c r="B12" s="3">
        <v>125</v>
      </c>
      <c r="C12" s="2">
        <f t="shared" si="0"/>
        <v>62.5</v>
      </c>
      <c r="D12" s="4">
        <v>99.98</v>
      </c>
      <c r="E12" s="2">
        <f t="shared" si="5"/>
        <v>-1.9999999999996021E-2</v>
      </c>
      <c r="F12" s="2">
        <f t="shared" si="6"/>
        <v>1.9999999999996021E-2</v>
      </c>
      <c r="G12" s="2">
        <f t="shared" si="7"/>
        <v>1.9999999999996022E-4</v>
      </c>
      <c r="H12" s="4">
        <v>99.98</v>
      </c>
      <c r="I12" s="1">
        <f t="shared" si="8"/>
        <v>-1.9999999999996021E-2</v>
      </c>
      <c r="J12" s="1">
        <v>1.9999999999996021E-2</v>
      </c>
      <c r="K12" s="1">
        <f t="shared" si="1"/>
        <v>1.9999999999996022E-4</v>
      </c>
      <c r="L12" s="1">
        <v>99.98</v>
      </c>
      <c r="M12" s="1">
        <f t="shared" si="9"/>
        <v>-1.9999999999996021E-2</v>
      </c>
      <c r="N12" s="1">
        <v>1.9999999999996021E-2</v>
      </c>
      <c r="O12" s="1">
        <f t="shared" si="2"/>
        <v>1.9999999999996022E-4</v>
      </c>
      <c r="P12" s="1">
        <v>99.98</v>
      </c>
      <c r="Q12" s="1">
        <f t="shared" si="10"/>
        <v>-1.9999999999996021E-2</v>
      </c>
      <c r="R12" s="1">
        <v>1.9999999999996021E-2</v>
      </c>
      <c r="S12" s="1">
        <f t="shared" si="3"/>
        <v>1.9999999999996022E-4</v>
      </c>
      <c r="T12" s="1">
        <f t="shared" si="4"/>
        <v>1.2499999999997513E-2</v>
      </c>
      <c r="U12" s="1"/>
      <c r="V12" s="1"/>
      <c r="W12" s="1"/>
      <c r="X12" s="1"/>
      <c r="Y12" s="1"/>
      <c r="Z12" s="1"/>
      <c r="AA12" s="1"/>
      <c r="AB12" s="1"/>
    </row>
    <row r="13" spans="1:28" ht="18">
      <c r="A13" s="1"/>
      <c r="B13" s="3">
        <v>90</v>
      </c>
      <c r="C13" s="2">
        <f t="shared" si="0"/>
        <v>45</v>
      </c>
      <c r="D13" s="4">
        <v>96.96</v>
      </c>
      <c r="E13" s="2">
        <f t="shared" si="5"/>
        <v>-3.0200000000000102</v>
      </c>
      <c r="F13" s="2">
        <f t="shared" si="6"/>
        <v>3.0200000000000102</v>
      </c>
      <c r="G13" s="2">
        <f t="shared" si="7"/>
        <v>3.0200000000000102E-2</v>
      </c>
      <c r="H13" s="4">
        <v>96.55</v>
      </c>
      <c r="I13" s="1">
        <f t="shared" si="8"/>
        <v>-3.4300000000000068</v>
      </c>
      <c r="J13" s="1">
        <v>3.4300000000000068</v>
      </c>
      <c r="K13" s="1">
        <f t="shared" si="1"/>
        <v>3.4300000000000067E-2</v>
      </c>
      <c r="L13" s="1">
        <v>95.77</v>
      </c>
      <c r="M13" s="1">
        <f t="shared" si="9"/>
        <v>-4.210000000000008</v>
      </c>
      <c r="N13" s="1">
        <v>4.210000000000008</v>
      </c>
      <c r="O13" s="1">
        <f t="shared" si="2"/>
        <v>4.2100000000000082E-2</v>
      </c>
      <c r="P13" s="1">
        <v>96.43</v>
      </c>
      <c r="Q13" s="1">
        <f t="shared" si="10"/>
        <v>-3.5499999999999972</v>
      </c>
      <c r="R13" s="1">
        <v>3.5499999999999972</v>
      </c>
      <c r="S13" s="1">
        <f t="shared" si="3"/>
        <v>3.5499999999999969E-2</v>
      </c>
      <c r="T13" s="1">
        <f t="shared" si="4"/>
        <v>1.5974999999999986</v>
      </c>
      <c r="U13" s="1"/>
      <c r="V13" s="1"/>
      <c r="W13" s="1"/>
      <c r="X13" s="1"/>
      <c r="Y13" s="1"/>
      <c r="Z13" s="1"/>
      <c r="AA13" s="1"/>
      <c r="AB13" s="1"/>
    </row>
    <row r="14" spans="1:28" ht="18">
      <c r="A14" s="1"/>
      <c r="B14" s="3">
        <v>63</v>
      </c>
      <c r="C14" s="2">
        <f t="shared" si="0"/>
        <v>31.5</v>
      </c>
      <c r="D14" s="4">
        <v>83.02</v>
      </c>
      <c r="E14" s="2">
        <f>D14-D13</f>
        <v>-13.939999999999998</v>
      </c>
      <c r="F14" s="2">
        <f t="shared" si="6"/>
        <v>13.939999999999998</v>
      </c>
      <c r="G14" s="2">
        <f t="shared" si="7"/>
        <v>0.13939999999999997</v>
      </c>
      <c r="H14" s="4">
        <v>82.79</v>
      </c>
      <c r="I14" s="1">
        <f t="shared" si="8"/>
        <v>-13.759999999999991</v>
      </c>
      <c r="J14" s="1">
        <v>13.759999999999991</v>
      </c>
      <c r="K14" s="1">
        <f t="shared" si="1"/>
        <v>0.13759999999999992</v>
      </c>
      <c r="L14" s="1">
        <v>81.23</v>
      </c>
      <c r="M14" s="1">
        <f t="shared" si="9"/>
        <v>-14.539999999999992</v>
      </c>
      <c r="N14" s="1">
        <v>14.539999999999992</v>
      </c>
      <c r="O14" s="1">
        <f t="shared" si="2"/>
        <v>0.14539999999999992</v>
      </c>
      <c r="P14" s="1">
        <v>82.35</v>
      </c>
      <c r="Q14" s="1">
        <f t="shared" si="10"/>
        <v>-14.080000000000013</v>
      </c>
      <c r="R14" s="1">
        <v>14.080000000000013</v>
      </c>
      <c r="S14" s="1">
        <f t="shared" si="3"/>
        <v>0.14080000000000012</v>
      </c>
      <c r="T14" s="1">
        <f t="shared" si="4"/>
        <v>4.4352000000000036</v>
      </c>
      <c r="U14" s="1"/>
      <c r="V14" s="1"/>
      <c r="W14" s="1"/>
      <c r="X14" s="1"/>
      <c r="Y14" s="1"/>
      <c r="Z14" s="1"/>
      <c r="AA14" s="1"/>
      <c r="AB14" s="1"/>
    </row>
    <row r="15" spans="1:28" ht="18">
      <c r="A15" s="1"/>
      <c r="B15" s="3">
        <v>45</v>
      </c>
      <c r="C15" s="2">
        <f t="shared" si="0"/>
        <v>22.5</v>
      </c>
      <c r="D15" s="4">
        <v>61.49</v>
      </c>
      <c r="E15" s="2">
        <f t="shared" si="5"/>
        <v>-21.529999999999994</v>
      </c>
      <c r="F15" s="2">
        <f t="shared" si="6"/>
        <v>21.529999999999994</v>
      </c>
      <c r="G15" s="2">
        <f t="shared" si="7"/>
        <v>0.21529999999999994</v>
      </c>
      <c r="H15" s="4">
        <v>62.58</v>
      </c>
      <c r="I15" s="1">
        <f t="shared" si="8"/>
        <v>-20.210000000000008</v>
      </c>
      <c r="J15" s="1">
        <v>20.210000000000008</v>
      </c>
      <c r="K15" s="1">
        <f t="shared" si="1"/>
        <v>0.20210000000000009</v>
      </c>
      <c r="L15" s="1">
        <v>61.43</v>
      </c>
      <c r="M15" s="1">
        <f t="shared" si="9"/>
        <v>-19.800000000000004</v>
      </c>
      <c r="N15" s="1">
        <v>19.800000000000004</v>
      </c>
      <c r="O15" s="1">
        <f t="shared" si="2"/>
        <v>0.19800000000000004</v>
      </c>
      <c r="P15" s="1">
        <v>61.84</v>
      </c>
      <c r="Q15" s="1">
        <f t="shared" si="10"/>
        <v>-20.509999999999991</v>
      </c>
      <c r="R15" s="1">
        <v>20.509999999999991</v>
      </c>
      <c r="S15" s="1">
        <f t="shared" si="3"/>
        <v>0.20509999999999992</v>
      </c>
      <c r="T15" s="1">
        <f t="shared" si="4"/>
        <v>4.6147499999999981</v>
      </c>
      <c r="U15" s="1"/>
      <c r="V15" s="1"/>
      <c r="W15" s="1"/>
      <c r="X15" s="1"/>
      <c r="Y15" s="1"/>
      <c r="Z15" s="1"/>
      <c r="AA15" s="1"/>
      <c r="AB15" s="1"/>
    </row>
    <row r="16" spans="1:28" ht="18">
      <c r="A16" s="1"/>
      <c r="B16" s="2">
        <v>32</v>
      </c>
      <c r="C16" s="2">
        <f t="shared" si="0"/>
        <v>16</v>
      </c>
      <c r="D16" s="4">
        <v>41.32</v>
      </c>
      <c r="E16" s="2">
        <f t="shared" si="5"/>
        <v>-20.170000000000002</v>
      </c>
      <c r="F16" s="2">
        <f t="shared" si="6"/>
        <v>20.170000000000002</v>
      </c>
      <c r="G16" s="2">
        <f t="shared" si="7"/>
        <v>0.20170000000000002</v>
      </c>
      <c r="H16" s="4">
        <v>42.4</v>
      </c>
      <c r="I16" s="1">
        <f t="shared" si="8"/>
        <v>-20.18</v>
      </c>
      <c r="J16" s="1">
        <v>20.18</v>
      </c>
      <c r="K16" s="1">
        <f t="shared" si="1"/>
        <v>0.20180000000000001</v>
      </c>
      <c r="L16" s="1">
        <v>41.61</v>
      </c>
      <c r="M16" s="1">
        <f t="shared" si="9"/>
        <v>-19.82</v>
      </c>
      <c r="N16" s="1">
        <v>19.82</v>
      </c>
      <c r="O16" s="1">
        <f t="shared" si="2"/>
        <v>0.19820000000000002</v>
      </c>
      <c r="P16" s="1">
        <v>41.78</v>
      </c>
      <c r="Q16" s="1">
        <f t="shared" si="10"/>
        <v>-20.060000000000002</v>
      </c>
      <c r="R16" s="1">
        <v>20.060000000000002</v>
      </c>
      <c r="S16" s="1">
        <f t="shared" si="3"/>
        <v>0.20060000000000003</v>
      </c>
      <c r="T16" s="1">
        <f t="shared" si="4"/>
        <v>3.2096000000000005</v>
      </c>
      <c r="U16" s="1"/>
      <c r="V16" s="1"/>
      <c r="W16" s="1"/>
      <c r="X16" s="1"/>
      <c r="Y16" s="1"/>
      <c r="Z16" s="1"/>
      <c r="AA16" s="1"/>
      <c r="AB16" s="1"/>
    </row>
    <row r="17" spans="1:28" ht="18">
      <c r="A17" s="1"/>
      <c r="B17" s="2">
        <v>22.5</v>
      </c>
      <c r="C17" s="2">
        <f t="shared" si="0"/>
        <v>11.25</v>
      </c>
      <c r="D17" s="4">
        <v>25.48</v>
      </c>
      <c r="E17" s="2">
        <f t="shared" si="5"/>
        <v>-15.84</v>
      </c>
      <c r="F17" s="2">
        <f t="shared" si="6"/>
        <v>15.84</v>
      </c>
      <c r="G17" s="2">
        <f t="shared" si="7"/>
        <v>0.15839999999999999</v>
      </c>
      <c r="H17" s="4">
        <v>26.16</v>
      </c>
      <c r="I17" s="1">
        <f t="shared" si="8"/>
        <v>-16.239999999999998</v>
      </c>
      <c r="J17" s="1">
        <v>16.239999999999998</v>
      </c>
      <c r="K17" s="1">
        <f t="shared" si="1"/>
        <v>0.16239999999999999</v>
      </c>
      <c r="L17" s="1">
        <v>25.69</v>
      </c>
      <c r="M17" s="1">
        <f t="shared" si="9"/>
        <v>-15.919999999999998</v>
      </c>
      <c r="N17" s="1">
        <v>15.919999999999998</v>
      </c>
      <c r="O17" s="1">
        <f t="shared" si="2"/>
        <v>0.15919999999999998</v>
      </c>
      <c r="P17" s="1">
        <v>25.78</v>
      </c>
      <c r="Q17" s="1">
        <f t="shared" si="10"/>
        <v>-16</v>
      </c>
      <c r="R17" s="1">
        <v>16</v>
      </c>
      <c r="S17" s="1">
        <f t="shared" si="3"/>
        <v>0.16</v>
      </c>
      <c r="T17" s="1">
        <f t="shared" si="4"/>
        <v>1.8</v>
      </c>
      <c r="U17" s="1"/>
      <c r="V17" s="1"/>
      <c r="W17" s="1"/>
      <c r="X17" s="1"/>
      <c r="Y17" s="1"/>
      <c r="Z17" s="1"/>
      <c r="AA17" s="1"/>
      <c r="AB17" s="1"/>
    </row>
    <row r="18" spans="1:28" ht="18">
      <c r="A18" s="1"/>
      <c r="B18" s="2">
        <v>16</v>
      </c>
      <c r="C18" s="2">
        <f t="shared" si="0"/>
        <v>8</v>
      </c>
      <c r="D18" s="4">
        <v>15.44</v>
      </c>
      <c r="E18" s="2">
        <f t="shared" si="5"/>
        <v>-10.040000000000001</v>
      </c>
      <c r="F18" s="2">
        <f t="shared" si="6"/>
        <v>10.040000000000001</v>
      </c>
      <c r="G18" s="2">
        <f t="shared" si="7"/>
        <v>0.1004</v>
      </c>
      <c r="H18" s="4">
        <v>15.84</v>
      </c>
      <c r="I18" s="1">
        <f t="shared" si="8"/>
        <v>-10.32</v>
      </c>
      <c r="J18" s="1">
        <v>10.32</v>
      </c>
      <c r="K18" s="1">
        <f t="shared" si="1"/>
        <v>0.1032</v>
      </c>
      <c r="L18" s="1">
        <v>15.55</v>
      </c>
      <c r="M18" s="1">
        <f t="shared" si="9"/>
        <v>-10.14</v>
      </c>
      <c r="N18" s="1">
        <v>10.14</v>
      </c>
      <c r="O18" s="1">
        <f t="shared" si="2"/>
        <v>0.1014</v>
      </c>
      <c r="P18" s="1">
        <v>15.61</v>
      </c>
      <c r="Q18" s="1">
        <f t="shared" si="10"/>
        <v>-10.170000000000002</v>
      </c>
      <c r="R18" s="1">
        <v>10.170000000000002</v>
      </c>
      <c r="S18" s="1">
        <f t="shared" si="3"/>
        <v>0.10170000000000001</v>
      </c>
      <c r="T18" s="1">
        <f>S18*C18</f>
        <v>0.8136000000000001</v>
      </c>
      <c r="U18" s="1"/>
      <c r="V18" s="1"/>
      <c r="W18" s="1"/>
      <c r="X18" s="1"/>
      <c r="Y18" s="1"/>
      <c r="Z18" s="1"/>
      <c r="AA18" s="1"/>
      <c r="AB18" s="1"/>
    </row>
    <row r="19" spans="1:28" ht="18">
      <c r="A19" s="1"/>
      <c r="B19" s="2">
        <v>11</v>
      </c>
      <c r="C19" s="2">
        <f t="shared" si="0"/>
        <v>5.5</v>
      </c>
      <c r="D19" s="4">
        <v>9.52</v>
      </c>
      <c r="E19" s="2">
        <f t="shared" si="5"/>
        <v>-5.92</v>
      </c>
      <c r="F19" s="2">
        <f t="shared" si="6"/>
        <v>5.92</v>
      </c>
      <c r="G19" s="2">
        <f t="shared" si="7"/>
        <v>5.9200000000000003E-2</v>
      </c>
      <c r="H19" s="4">
        <v>9.77</v>
      </c>
      <c r="I19" s="1">
        <f t="shared" si="8"/>
        <v>-6.07</v>
      </c>
      <c r="J19" s="1">
        <v>6.07</v>
      </c>
      <c r="K19" s="1">
        <f t="shared" si="1"/>
        <v>6.0700000000000004E-2</v>
      </c>
      <c r="L19" s="1">
        <v>9.59</v>
      </c>
      <c r="M19" s="1">
        <f t="shared" si="9"/>
        <v>-5.9600000000000009</v>
      </c>
      <c r="N19" s="1">
        <v>5.9600000000000009</v>
      </c>
      <c r="O19" s="1">
        <f t="shared" si="2"/>
        <v>5.9600000000000007E-2</v>
      </c>
      <c r="P19" s="1">
        <v>9.6300000000000008</v>
      </c>
      <c r="Q19" s="1">
        <f t="shared" si="10"/>
        <v>-5.9799999999999986</v>
      </c>
      <c r="R19" s="1">
        <v>5.9799999999999986</v>
      </c>
      <c r="S19" s="1">
        <f t="shared" si="3"/>
        <v>5.9799999999999985E-2</v>
      </c>
      <c r="T19" s="1">
        <f t="shared" si="4"/>
        <v>0.32889999999999991</v>
      </c>
      <c r="U19" s="1"/>
      <c r="V19" s="1"/>
      <c r="W19" s="1"/>
      <c r="X19" s="1"/>
      <c r="Y19" s="1"/>
      <c r="Z19" s="1"/>
      <c r="AA19" s="1"/>
      <c r="AB19" s="1"/>
    </row>
    <row r="20" spans="1:28" ht="18">
      <c r="A20" s="1"/>
      <c r="B20" s="2">
        <v>8</v>
      </c>
      <c r="C20" s="2">
        <f t="shared" si="0"/>
        <v>4</v>
      </c>
      <c r="D20" s="4">
        <v>6.66</v>
      </c>
      <c r="E20" s="2">
        <f t="shared" si="5"/>
        <v>-2.8599999999999994</v>
      </c>
      <c r="F20" s="2">
        <f t="shared" si="6"/>
        <v>2.8599999999999994</v>
      </c>
      <c r="G20" s="2">
        <f t="shared" si="7"/>
        <v>2.8599999999999993E-2</v>
      </c>
      <c r="H20" s="4">
        <v>6.88</v>
      </c>
      <c r="I20" s="1">
        <f t="shared" si="8"/>
        <v>-2.8899999999999997</v>
      </c>
      <c r="J20" s="1">
        <v>2.8899999999999997</v>
      </c>
      <c r="K20" s="1">
        <f t="shared" si="1"/>
        <v>2.8899999999999995E-2</v>
      </c>
      <c r="L20" s="1">
        <v>6.74</v>
      </c>
      <c r="M20" s="1">
        <f t="shared" si="9"/>
        <v>-2.8499999999999996</v>
      </c>
      <c r="N20" s="1">
        <v>2.8499999999999996</v>
      </c>
      <c r="O20" s="1">
        <f t="shared" si="2"/>
        <v>2.8499999999999998E-2</v>
      </c>
      <c r="P20" s="1">
        <v>6.76</v>
      </c>
      <c r="Q20" s="1">
        <f t="shared" si="10"/>
        <v>-2.870000000000001</v>
      </c>
      <c r="R20" s="1">
        <v>2.870000000000001</v>
      </c>
      <c r="S20" s="1">
        <f t="shared" si="3"/>
        <v>2.870000000000001E-2</v>
      </c>
      <c r="T20" s="1">
        <f t="shared" si="4"/>
        <v>0.11480000000000004</v>
      </c>
      <c r="U20" s="1"/>
      <c r="V20" s="1"/>
      <c r="W20" s="1"/>
      <c r="X20" s="1"/>
      <c r="Y20" s="1"/>
      <c r="Z20" s="1"/>
      <c r="AA20" s="1"/>
      <c r="AB20" s="1"/>
    </row>
    <row r="21" spans="1:28" ht="18">
      <c r="A21" s="1"/>
      <c r="B21" s="2">
        <v>5.5</v>
      </c>
      <c r="C21" s="2">
        <f t="shared" si="0"/>
        <v>2.75</v>
      </c>
      <c r="D21" s="4">
        <v>4.24</v>
      </c>
      <c r="E21" s="2">
        <f t="shared" si="5"/>
        <v>-2.42</v>
      </c>
      <c r="F21" s="2">
        <f t="shared" si="6"/>
        <v>2.42</v>
      </c>
      <c r="G21" s="2">
        <f t="shared" si="7"/>
        <v>2.4199999999999999E-2</v>
      </c>
      <c r="H21" s="4">
        <v>4.38</v>
      </c>
      <c r="I21" s="1">
        <f t="shared" si="8"/>
        <v>-2.5</v>
      </c>
      <c r="J21" s="1">
        <v>2.5</v>
      </c>
      <c r="K21" s="1">
        <f t="shared" si="1"/>
        <v>2.5000000000000001E-2</v>
      </c>
      <c r="L21" s="1">
        <v>4.2699999999999996</v>
      </c>
      <c r="M21" s="1">
        <f t="shared" si="9"/>
        <v>-2.4700000000000006</v>
      </c>
      <c r="N21" s="1">
        <v>2.4700000000000006</v>
      </c>
      <c r="O21" s="1">
        <f t="shared" si="2"/>
        <v>2.4700000000000007E-2</v>
      </c>
      <c r="P21" s="1">
        <v>4.3</v>
      </c>
      <c r="Q21" s="1">
        <f t="shared" si="10"/>
        <v>-2.46</v>
      </c>
      <c r="R21" s="1">
        <v>2.46</v>
      </c>
      <c r="S21" s="1">
        <f t="shared" si="3"/>
        <v>2.46E-2</v>
      </c>
      <c r="T21" s="1">
        <f t="shared" si="4"/>
        <v>6.7650000000000002E-2</v>
      </c>
      <c r="U21" s="1"/>
      <c r="V21" s="1"/>
      <c r="W21" s="1"/>
      <c r="X21" s="1"/>
      <c r="Y21" s="1"/>
      <c r="Z21" s="1"/>
      <c r="AA21" s="1"/>
      <c r="AB21" s="1"/>
    </row>
    <row r="22" spans="1:28" ht="18">
      <c r="A22" s="1"/>
      <c r="B22" s="2">
        <v>4</v>
      </c>
      <c r="C22" s="2">
        <f t="shared" si="0"/>
        <v>2</v>
      </c>
      <c r="D22" s="4">
        <v>2.64</v>
      </c>
      <c r="E22" s="2">
        <f t="shared" si="5"/>
        <v>-1.6</v>
      </c>
      <c r="F22" s="2">
        <f t="shared" si="6"/>
        <v>1.6</v>
      </c>
      <c r="G22" s="2">
        <f t="shared" si="7"/>
        <v>1.6E-2</v>
      </c>
      <c r="H22" s="4">
        <v>2.73</v>
      </c>
      <c r="I22" s="1">
        <f t="shared" si="8"/>
        <v>-1.65</v>
      </c>
      <c r="J22" s="1">
        <v>1.65</v>
      </c>
      <c r="K22" s="1">
        <f t="shared" si="1"/>
        <v>1.6500000000000001E-2</v>
      </c>
      <c r="L22" s="1">
        <v>2.66</v>
      </c>
      <c r="M22" s="1">
        <f t="shared" si="9"/>
        <v>-1.6099999999999994</v>
      </c>
      <c r="N22" s="1">
        <v>1.6099999999999994</v>
      </c>
      <c r="O22" s="1">
        <f t="shared" si="2"/>
        <v>1.6099999999999993E-2</v>
      </c>
      <c r="P22" s="1">
        <v>2.67</v>
      </c>
      <c r="Q22" s="1">
        <f t="shared" si="10"/>
        <v>-1.63</v>
      </c>
      <c r="R22" s="1">
        <v>1.63</v>
      </c>
      <c r="S22" s="1">
        <f t="shared" si="3"/>
        <v>1.6299999999999999E-2</v>
      </c>
      <c r="T22" s="1">
        <f t="shared" si="4"/>
        <v>3.2599999999999997E-2</v>
      </c>
      <c r="U22" s="1"/>
      <c r="V22" s="1"/>
      <c r="W22" s="1"/>
      <c r="X22" s="1"/>
      <c r="Y22" s="1"/>
      <c r="Z22" s="1"/>
      <c r="AA22" s="1"/>
      <c r="AB22" s="1"/>
    </row>
    <row r="23" spans="1:28" ht="18">
      <c r="A23" s="1"/>
      <c r="B23" s="2">
        <v>2.7</v>
      </c>
      <c r="C23" s="2">
        <f t="shared" si="0"/>
        <v>1.35</v>
      </c>
      <c r="D23" s="4">
        <v>1.22</v>
      </c>
      <c r="E23" s="2">
        <f t="shared" si="5"/>
        <v>-1.4200000000000002</v>
      </c>
      <c r="F23" s="2">
        <f t="shared" si="6"/>
        <v>1.4200000000000002</v>
      </c>
      <c r="G23" s="2">
        <f t="shared" si="7"/>
        <v>1.4200000000000001E-2</v>
      </c>
      <c r="H23" s="4">
        <v>1.26</v>
      </c>
      <c r="I23" s="1">
        <f t="shared" si="8"/>
        <v>-1.47</v>
      </c>
      <c r="J23" s="1">
        <v>1.47</v>
      </c>
      <c r="K23" s="1">
        <f t="shared" si="1"/>
        <v>1.47E-2</v>
      </c>
      <c r="L23" s="1">
        <v>1.23</v>
      </c>
      <c r="M23" s="1">
        <f t="shared" si="9"/>
        <v>-1.4300000000000002</v>
      </c>
      <c r="N23" s="1">
        <v>1.4300000000000002</v>
      </c>
      <c r="O23" s="1">
        <f t="shared" si="2"/>
        <v>1.4300000000000002E-2</v>
      </c>
      <c r="P23" s="1">
        <v>1.24</v>
      </c>
      <c r="Q23" s="1">
        <f t="shared" si="10"/>
        <v>-1.43</v>
      </c>
      <c r="R23" s="1">
        <v>1.43</v>
      </c>
      <c r="S23" s="1">
        <f t="shared" si="3"/>
        <v>1.43E-2</v>
      </c>
      <c r="T23" s="1">
        <f t="shared" si="4"/>
        <v>1.9305000000000003E-2</v>
      </c>
      <c r="U23" s="1"/>
      <c r="V23" s="1"/>
      <c r="W23" s="1"/>
      <c r="X23" s="1"/>
      <c r="Y23" s="1"/>
      <c r="Z23" s="1"/>
      <c r="AA23" s="1"/>
      <c r="AB23" s="1"/>
    </row>
    <row r="24" spans="1:28" ht="18">
      <c r="A24" s="1"/>
      <c r="B24" s="2">
        <v>2</v>
      </c>
      <c r="C24" s="2">
        <f t="shared" si="0"/>
        <v>1</v>
      </c>
      <c r="D24" s="4">
        <v>0.56999999999999995</v>
      </c>
      <c r="E24" s="2">
        <f t="shared" si="5"/>
        <v>-0.65</v>
      </c>
      <c r="F24" s="2">
        <f t="shared" si="6"/>
        <v>0.65</v>
      </c>
      <c r="G24" s="2">
        <f t="shared" si="7"/>
        <v>6.5000000000000006E-3</v>
      </c>
      <c r="H24" s="4">
        <v>0.56999999999999995</v>
      </c>
      <c r="I24" s="1">
        <f t="shared" si="8"/>
        <v>-0.69000000000000006</v>
      </c>
      <c r="J24" s="1">
        <v>0.69000000000000006</v>
      </c>
      <c r="K24" s="1">
        <f t="shared" si="1"/>
        <v>6.9000000000000008E-3</v>
      </c>
      <c r="L24" s="1">
        <v>0.56999999999999995</v>
      </c>
      <c r="M24" s="1">
        <f t="shared" si="9"/>
        <v>-0.66</v>
      </c>
      <c r="N24" s="1">
        <v>0.66</v>
      </c>
      <c r="O24" s="1">
        <f t="shared" si="2"/>
        <v>6.6E-3</v>
      </c>
      <c r="P24" s="1">
        <v>0.56999999999999995</v>
      </c>
      <c r="Q24" s="1">
        <f t="shared" si="10"/>
        <v>-0.67</v>
      </c>
      <c r="R24" s="1">
        <v>0.67</v>
      </c>
      <c r="S24" s="1">
        <f t="shared" si="3"/>
        <v>6.7000000000000002E-3</v>
      </c>
      <c r="T24" s="1">
        <f t="shared" si="4"/>
        <v>6.7000000000000002E-3</v>
      </c>
      <c r="U24" s="1"/>
      <c r="V24" s="1"/>
      <c r="W24" s="1"/>
      <c r="X24" s="1"/>
      <c r="Y24" s="1"/>
      <c r="Z24" s="1"/>
      <c r="AA24" s="1"/>
      <c r="AB24" s="1"/>
    </row>
    <row r="25" spans="1:28" ht="18">
      <c r="A25" s="1"/>
      <c r="B25" s="2">
        <v>1.3</v>
      </c>
      <c r="C25" s="2">
        <f t="shared" si="0"/>
        <v>0.65</v>
      </c>
      <c r="D25" s="4">
        <v>0.1</v>
      </c>
      <c r="E25" s="2">
        <f t="shared" si="5"/>
        <v>-0.47</v>
      </c>
      <c r="F25" s="2">
        <f t="shared" si="6"/>
        <v>0.47</v>
      </c>
      <c r="G25" s="2">
        <f t="shared" si="7"/>
        <v>4.6999999999999993E-3</v>
      </c>
      <c r="H25" s="4">
        <v>0.1</v>
      </c>
      <c r="I25" s="1">
        <f t="shared" si="8"/>
        <v>-0.47</v>
      </c>
      <c r="J25" s="1">
        <v>0.47</v>
      </c>
      <c r="K25" s="1">
        <f t="shared" si="1"/>
        <v>4.6999999999999993E-3</v>
      </c>
      <c r="L25" s="1">
        <v>0.1</v>
      </c>
      <c r="M25" s="1">
        <f t="shared" si="9"/>
        <v>-0.47</v>
      </c>
      <c r="N25" s="1">
        <v>0.47</v>
      </c>
      <c r="O25" s="1">
        <f t="shared" si="2"/>
        <v>4.6999999999999993E-3</v>
      </c>
      <c r="P25" s="1">
        <v>0.1</v>
      </c>
      <c r="Q25" s="1">
        <f t="shared" si="10"/>
        <v>-0.47</v>
      </c>
      <c r="R25" s="1">
        <v>0.47</v>
      </c>
      <c r="S25" s="1">
        <f t="shared" si="3"/>
        <v>4.6999999999999993E-3</v>
      </c>
      <c r="T25" s="1">
        <f t="shared" si="4"/>
        <v>3.0549999999999996E-3</v>
      </c>
      <c r="U25" s="1"/>
      <c r="V25" s="1"/>
      <c r="W25" s="1"/>
      <c r="X25" s="1"/>
      <c r="Y25" s="1"/>
      <c r="Z25" s="1"/>
      <c r="AA25" s="1"/>
      <c r="AB25" s="1"/>
    </row>
    <row r="26" spans="1:28" ht="18">
      <c r="A26" s="1"/>
      <c r="B26" s="2">
        <v>1</v>
      </c>
      <c r="C26" s="2">
        <f t="shared" si="0"/>
        <v>0.5</v>
      </c>
      <c r="D26" s="4">
        <v>0.01</v>
      </c>
      <c r="E26" s="2">
        <f t="shared" si="5"/>
        <v>-9.0000000000000011E-2</v>
      </c>
      <c r="F26" s="2">
        <f t="shared" si="6"/>
        <v>9.0000000000000011E-2</v>
      </c>
      <c r="G26" s="2">
        <f t="shared" si="7"/>
        <v>9.0000000000000008E-4</v>
      </c>
      <c r="H26" s="4">
        <v>0.01</v>
      </c>
      <c r="I26" s="1">
        <f t="shared" si="8"/>
        <v>-9.0000000000000011E-2</v>
      </c>
      <c r="J26" s="1">
        <v>9.0000000000000011E-2</v>
      </c>
      <c r="K26" s="1">
        <f t="shared" si="1"/>
        <v>9.0000000000000008E-4</v>
      </c>
      <c r="L26" s="1">
        <v>0.01</v>
      </c>
      <c r="M26" s="1">
        <f t="shared" si="9"/>
        <v>-9.0000000000000011E-2</v>
      </c>
      <c r="N26" s="1">
        <v>9.0000000000000011E-2</v>
      </c>
      <c r="O26" s="1">
        <f t="shared" si="2"/>
        <v>9.0000000000000008E-4</v>
      </c>
      <c r="P26" s="1">
        <v>0.01</v>
      </c>
      <c r="Q26" s="1">
        <f t="shared" si="10"/>
        <v>-9.0000000000000011E-2</v>
      </c>
      <c r="R26" s="1">
        <v>9.0000000000000011E-2</v>
      </c>
      <c r="S26" s="1">
        <f t="shared" si="3"/>
        <v>9.0000000000000008E-4</v>
      </c>
      <c r="T26" s="1">
        <f t="shared" si="4"/>
        <v>4.5000000000000004E-4</v>
      </c>
      <c r="U26" s="1"/>
      <c r="V26" s="1"/>
      <c r="W26" s="1"/>
      <c r="X26" s="1"/>
      <c r="Y26" s="1"/>
      <c r="Z26" s="1"/>
      <c r="AA26" s="1"/>
      <c r="AB26" s="1"/>
    </row>
    <row r="27" spans="1:28" ht="18">
      <c r="A27" s="1"/>
      <c r="B27" s="2">
        <v>0</v>
      </c>
      <c r="C27" s="2">
        <f t="shared" si="0"/>
        <v>0</v>
      </c>
      <c r="D27" s="4">
        <v>0</v>
      </c>
      <c r="E27" s="2">
        <f t="shared" si="5"/>
        <v>-0.01</v>
      </c>
      <c r="F27" s="2">
        <f t="shared" si="6"/>
        <v>0.01</v>
      </c>
      <c r="G27" s="2">
        <f t="shared" si="7"/>
        <v>1E-4</v>
      </c>
      <c r="H27" s="4">
        <v>0</v>
      </c>
      <c r="I27" s="1">
        <f t="shared" si="8"/>
        <v>-0.01</v>
      </c>
      <c r="J27" s="1">
        <v>0.01</v>
      </c>
      <c r="K27" s="1">
        <f t="shared" si="1"/>
        <v>1E-4</v>
      </c>
      <c r="L27" s="1">
        <v>0</v>
      </c>
      <c r="M27" s="1">
        <f t="shared" si="9"/>
        <v>-0.01</v>
      </c>
      <c r="N27" s="1">
        <v>0.01</v>
      </c>
      <c r="O27" s="1">
        <f t="shared" si="2"/>
        <v>1E-4</v>
      </c>
      <c r="P27" s="1">
        <v>0</v>
      </c>
      <c r="Q27" s="1">
        <f t="shared" si="10"/>
        <v>-0.01</v>
      </c>
      <c r="R27" s="1">
        <v>0.01</v>
      </c>
      <c r="S27" s="1">
        <f t="shared" si="3"/>
        <v>1E-4</v>
      </c>
      <c r="T27" s="1">
        <f t="shared" si="4"/>
        <v>0</v>
      </c>
      <c r="U27" s="1"/>
      <c r="V27" s="1"/>
      <c r="W27" s="1"/>
      <c r="X27" s="1"/>
      <c r="Y27" s="1"/>
      <c r="Z27" s="1"/>
      <c r="AA27" s="1"/>
      <c r="AB27" s="1"/>
    </row>
    <row r="28" spans="1:28" ht="1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 t="s">
        <v>52</v>
      </c>
      <c r="T29" s="1">
        <f>SUM(T4:T27)</f>
        <v>17.056609999999996</v>
      </c>
      <c r="U29" s="1"/>
      <c r="V29" s="1"/>
      <c r="W29" s="1"/>
      <c r="X29" s="1"/>
      <c r="Y29" s="1"/>
      <c r="Z29" s="1"/>
      <c r="AA29" s="1"/>
      <c r="AB29" s="1"/>
    </row>
    <row r="30" spans="1:28" ht="1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8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8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8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8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Raw data</vt:lpstr>
      <vt:lpstr>Data for histgram</vt:lpstr>
      <vt:lpstr>'Raw data'!Print_Area</vt:lpstr>
    </vt:vector>
  </TitlesOfParts>
  <Company>BetterSize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bettersizer-user</dc:creator>
  <cp:lastModifiedBy>FOSTER, ANNABELLE (Student)</cp:lastModifiedBy>
  <cp:lastPrinted>2018-01-09T07:10:42Z</cp:lastPrinted>
  <dcterms:created xsi:type="dcterms:W3CDTF">2005-11-29T06:07:32Z</dcterms:created>
  <dcterms:modified xsi:type="dcterms:W3CDTF">2025-03-25T13:09:46Z</dcterms:modified>
</cp:coreProperties>
</file>