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prs\Year 1\Write up\Greenland\Tables and figures\Final Figures and tables\"/>
    </mc:Choice>
  </mc:AlternateContent>
  <bookViews>
    <workbookView xWindow="-1980" yWindow="-20385" windowWidth="28800" windowHeight="18660"/>
  </bookViews>
  <sheets>
    <sheet name="SM 2.1 - Foraminifera" sheetId="5" r:id="rId1"/>
    <sheet name="SM 2.2 - Age model" sheetId="7" r:id="rId2"/>
    <sheet name="SM 2.3a - Grain size" sheetId="19" r:id="rId3"/>
    <sheet name="SM 2.3b - Magnetic sus" sheetId="3" r:id="rId4"/>
    <sheet name="SM 2.3c - TOC, TIC" sheetId="4" r:id="rId5"/>
    <sheet name="SM 2.3d - IRD" sheetId="2" r:id="rId6"/>
    <sheet name="SM 2.4 - Ca XRF" sheetId="8" r:id="rId7"/>
    <sheet name="SM 2.5 - SedUnMix" sheetId="18" r:id="rId8"/>
    <sheet name="SM 2.6 - Major oxide data" sheetId="10" r:id="rId9"/>
    <sheet name="SM 2.7a - REE JR175" sheetId="12" r:id="rId10"/>
    <sheet name="SM 2.7b - REE JR175 normalised" sheetId="13" r:id="rId11"/>
    <sheet name="SM 2.8a - Carbonate REE" sheetId="14" r:id="rId12"/>
    <sheet name="SM 2.8b - Carb REE normalised" sheetId="15" r:id="rId1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15" l="1"/>
  <c r="R13" i="15"/>
  <c r="Q13" i="15"/>
  <c r="S12" i="15"/>
  <c r="R12" i="15"/>
  <c r="Q12" i="15"/>
  <c r="S11" i="15"/>
  <c r="R11" i="15"/>
  <c r="Q11" i="15"/>
  <c r="S10" i="15"/>
  <c r="R10" i="15"/>
  <c r="Q10" i="15"/>
  <c r="S9" i="15"/>
  <c r="R9" i="15"/>
  <c r="Q9" i="15"/>
  <c r="S8" i="15"/>
  <c r="R8" i="15"/>
  <c r="Q8" i="15"/>
  <c r="S7" i="15"/>
  <c r="R7" i="15"/>
  <c r="Q7" i="15"/>
  <c r="S6" i="15"/>
  <c r="R6" i="15"/>
  <c r="Q6" i="15"/>
  <c r="S5" i="15"/>
  <c r="R5" i="15"/>
  <c r="Q5" i="15"/>
  <c r="S4" i="15"/>
  <c r="R4" i="15"/>
  <c r="Q4" i="15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R14" i="14" s="1"/>
  <c r="S13" i="14"/>
  <c r="R13" i="14"/>
  <c r="Q13" i="14"/>
  <c r="S12" i="14"/>
  <c r="R12" i="14"/>
  <c r="Q12" i="14"/>
  <c r="S11" i="14"/>
  <c r="R11" i="14"/>
  <c r="Q11" i="14"/>
  <c r="S10" i="14"/>
  <c r="R10" i="14"/>
  <c r="Q10" i="14"/>
  <c r="S9" i="14"/>
  <c r="R9" i="14"/>
  <c r="Q9" i="14"/>
  <c r="S8" i="14"/>
  <c r="R8" i="14"/>
  <c r="Q8" i="14"/>
  <c r="S7" i="14"/>
  <c r="R7" i="14"/>
  <c r="Q7" i="14"/>
  <c r="S6" i="14"/>
  <c r="R6" i="14"/>
  <c r="Q6" i="14"/>
  <c r="S5" i="14"/>
  <c r="R5" i="14"/>
  <c r="Q5" i="14"/>
  <c r="S4" i="14"/>
  <c r="R4" i="14"/>
  <c r="Q4" i="14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8" i="13"/>
  <c r="Q7" i="13"/>
  <c r="Q6" i="13"/>
  <c r="Q5" i="13"/>
  <c r="Q4" i="13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AJ26" i="12"/>
  <c r="AI26" i="12"/>
  <c r="AH26" i="12"/>
  <c r="AG26" i="12"/>
  <c r="AF26" i="12"/>
  <c r="AE26" i="12"/>
  <c r="AJ25" i="12"/>
  <c r="AI25" i="12"/>
  <c r="AH25" i="12"/>
  <c r="AG25" i="12"/>
  <c r="AF25" i="12"/>
  <c r="AE25" i="12"/>
  <c r="AJ24" i="12"/>
  <c r="AI24" i="12"/>
  <c r="AH24" i="12"/>
  <c r="AG24" i="12"/>
  <c r="AF24" i="12"/>
  <c r="AE24" i="12"/>
  <c r="AJ23" i="12"/>
  <c r="AI23" i="12"/>
  <c r="AH23" i="12"/>
  <c r="AG23" i="12"/>
  <c r="AF23" i="12"/>
  <c r="AE23" i="12"/>
  <c r="AJ22" i="12"/>
  <c r="AI22" i="12"/>
  <c r="AH22" i="12"/>
  <c r="AG22" i="12"/>
  <c r="AF22" i="12"/>
  <c r="AE22" i="12"/>
  <c r="AJ21" i="12"/>
  <c r="AI21" i="12"/>
  <c r="AH21" i="12"/>
  <c r="AG21" i="12"/>
  <c r="AF21" i="12"/>
  <c r="AE21" i="12"/>
  <c r="AJ20" i="12"/>
  <c r="AI20" i="12"/>
  <c r="AH20" i="12"/>
  <c r="AG20" i="12"/>
  <c r="AF20" i="12"/>
  <c r="AE20" i="12"/>
  <c r="AJ19" i="12"/>
  <c r="AI19" i="12"/>
  <c r="AH19" i="12"/>
  <c r="AG19" i="12"/>
  <c r="AF19" i="12"/>
  <c r="AE19" i="12"/>
  <c r="AJ18" i="12"/>
  <c r="AI18" i="12"/>
  <c r="AH18" i="12"/>
  <c r="AG18" i="12"/>
  <c r="AF18" i="12"/>
  <c r="AE18" i="12"/>
  <c r="AJ17" i="12"/>
  <c r="AI17" i="12"/>
  <c r="AH17" i="12"/>
  <c r="AG17" i="12"/>
  <c r="AF17" i="12"/>
  <c r="AE17" i="12"/>
  <c r="AJ16" i="12"/>
  <c r="AI16" i="12"/>
  <c r="AH16" i="12"/>
  <c r="AG16" i="12"/>
  <c r="AF16" i="12"/>
  <c r="AE16" i="12"/>
  <c r="AE28" i="12" s="1"/>
  <c r="AJ15" i="12"/>
  <c r="AI15" i="12"/>
  <c r="AH15" i="12"/>
  <c r="AG15" i="12"/>
  <c r="AF15" i="12"/>
  <c r="AE15" i="12"/>
  <c r="AJ14" i="12"/>
  <c r="AI14" i="12"/>
  <c r="AH14" i="12"/>
  <c r="AG14" i="12"/>
  <c r="AF14" i="12"/>
  <c r="AE14" i="12"/>
  <c r="AJ13" i="12"/>
  <c r="AI13" i="12"/>
  <c r="AH13" i="12"/>
  <c r="AG13" i="12"/>
  <c r="AF13" i="12"/>
  <c r="AE13" i="12"/>
  <c r="AJ12" i="12"/>
  <c r="AI12" i="12"/>
  <c r="AH12" i="12"/>
  <c r="AG12" i="12"/>
  <c r="AF12" i="12"/>
  <c r="AE12" i="12"/>
  <c r="AJ11" i="12"/>
  <c r="AI11" i="12"/>
  <c r="AH11" i="12"/>
  <c r="AG11" i="12"/>
  <c r="AF11" i="12"/>
  <c r="AE11" i="12"/>
  <c r="AJ10" i="12"/>
  <c r="AI10" i="12"/>
  <c r="AH10" i="12"/>
  <c r="AG10" i="12"/>
  <c r="AF10" i="12"/>
  <c r="AE10" i="12"/>
  <c r="AJ9" i="12"/>
  <c r="AI9" i="12"/>
  <c r="AH9" i="12"/>
  <c r="AG9" i="12"/>
  <c r="AF9" i="12"/>
  <c r="AE9" i="12"/>
  <c r="AJ8" i="12"/>
  <c r="AI8" i="12"/>
  <c r="AH8" i="12"/>
  <c r="AG8" i="12"/>
  <c r="AF8" i="12"/>
  <c r="AE8" i="12"/>
  <c r="AJ7" i="12"/>
  <c r="AI7" i="12"/>
  <c r="AH7" i="12"/>
  <c r="AG7" i="12"/>
  <c r="AF7" i="12"/>
  <c r="AE7" i="12"/>
  <c r="AJ6" i="12"/>
  <c r="AI6" i="12"/>
  <c r="AH6" i="12"/>
  <c r="AG6" i="12"/>
  <c r="AF6" i="12"/>
  <c r="AE6" i="12"/>
  <c r="AJ5" i="12"/>
  <c r="AI5" i="12"/>
  <c r="AH5" i="12"/>
  <c r="AG5" i="12"/>
  <c r="AF5" i="12"/>
  <c r="AE5" i="12"/>
  <c r="AJ4" i="12"/>
  <c r="AI4" i="12"/>
  <c r="AH4" i="12"/>
  <c r="AG4" i="12"/>
  <c r="AF4" i="12"/>
  <c r="AE4" i="12"/>
  <c r="AC27" i="10"/>
  <c r="AC26" i="10"/>
  <c r="AC25" i="10"/>
  <c r="AC24" i="10"/>
  <c r="AC23" i="10"/>
  <c r="AC22" i="10"/>
  <c r="AC21" i="10"/>
  <c r="AC20" i="10"/>
  <c r="AC19" i="10"/>
  <c r="AC18" i="10"/>
  <c r="AC17" i="10"/>
  <c r="AC16" i="10"/>
  <c r="AC15" i="10"/>
  <c r="AC14" i="10"/>
  <c r="AC13" i="10"/>
  <c r="AC12" i="10"/>
  <c r="AC11" i="10"/>
  <c r="AC10" i="10"/>
  <c r="AC9" i="10"/>
  <c r="AC8" i="10"/>
  <c r="AC7" i="10"/>
  <c r="AC6" i="10"/>
  <c r="AC5" i="10"/>
  <c r="AF29" i="12" l="1"/>
  <c r="AH28" i="12"/>
  <c r="AH27" i="12"/>
  <c r="AG29" i="12"/>
  <c r="AI28" i="12"/>
  <c r="S14" i="15"/>
  <c r="AJ27" i="12"/>
  <c r="AJ29" i="12"/>
  <c r="AF27" i="12"/>
  <c r="Q14" i="14"/>
  <c r="AH29" i="12"/>
  <c r="Q14" i="15"/>
  <c r="R14" i="15"/>
  <c r="S14" i="14"/>
  <c r="AF28" i="12"/>
  <c r="AJ28" i="12"/>
  <c r="AG27" i="12"/>
  <c r="AE27" i="12"/>
  <c r="AI27" i="12"/>
  <c r="AE29" i="12"/>
  <c r="AI29" i="12"/>
  <c r="AG28" i="12"/>
  <c r="B53" i="5"/>
  <c r="B54" i="5" s="1"/>
  <c r="B29" i="5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</calcChain>
</file>

<file path=xl/sharedStrings.xml><?xml version="1.0" encoding="utf-8"?>
<sst xmlns="http://schemas.openxmlformats.org/spreadsheetml/2006/main" count="415" uniqueCount="285">
  <si>
    <t>Sample</t>
  </si>
  <si>
    <t>-</t>
  </si>
  <si>
    <t>AB18-04 8.75</t>
  </si>
  <si>
    <t>AB18-04 383.95</t>
  </si>
  <si>
    <t>AB18-04 320.2</t>
  </si>
  <si>
    <t>AB18-04 466.9</t>
  </si>
  <si>
    <t>Depth (cm)</t>
  </si>
  <si>
    <t>No. of Clasts (≥ 2 mm)</t>
  </si>
  <si>
    <t>0-1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</si>
  <si>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</si>
  <si>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</si>
  <si>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</si>
  <si>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</si>
  <si>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</si>
  <si>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</si>
  <si>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</si>
  <si>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</si>
  <si>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</si>
  <si>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</si>
  <si>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</si>
  <si>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</si>
  <si>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</si>
  <si>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</si>
  <si>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</si>
  <si>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</si>
  <si>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</si>
  <si>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</si>
  <si>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</si>
  <si>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</si>
  <si>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165-166</t>
  </si>
  <si>
    <t>164-165</t>
  </si>
  <si>
    <t>163-164</t>
  </si>
  <si>
    <t>162-163</t>
  </si>
  <si>
    <t>161-162</t>
  </si>
  <si>
    <t>160-161</t>
  </si>
  <si>
    <t>159-160</t>
  </si>
  <si>
    <t>158-159</t>
  </si>
  <si>
    <t>157-158</t>
  </si>
  <si>
    <t>156-157</t>
  </si>
  <si>
    <t>21-22</t>
  </si>
  <si>
    <t>22-23</t>
  </si>
  <si>
    <t>23-24</t>
  </si>
  <si>
    <t>24-25</t>
  </si>
  <si>
    <t>25-26</t>
  </si>
  <si>
    <t>26-27</t>
  </si>
  <si>
    <t>155-156</t>
  </si>
  <si>
    <t>154-155</t>
  </si>
  <si>
    <t>153-154</t>
  </si>
  <si>
    <t>152-153</t>
  </si>
  <si>
    <t>27-28</t>
  </si>
  <si>
    <t>28-29</t>
  </si>
  <si>
    <t>29-30</t>
  </si>
  <si>
    <t>30-31</t>
  </si>
  <si>
    <t>31-32</t>
  </si>
  <si>
    <t>32-33</t>
  </si>
  <si>
    <t>33-34</t>
  </si>
  <si>
    <t>34-35</t>
  </si>
  <si>
    <t>35-36</t>
  </si>
  <si>
    <t>36-37</t>
  </si>
  <si>
    <t>37-38</t>
  </si>
  <si>
    <t>38-39</t>
  </si>
  <si>
    <t>39-40</t>
  </si>
  <si>
    <t>40-41</t>
  </si>
  <si>
    <t>41-42</t>
  </si>
  <si>
    <t>151-152</t>
  </si>
  <si>
    <t>150-151</t>
  </si>
  <si>
    <t>149-150</t>
  </si>
  <si>
    <t>148-149</t>
  </si>
  <si>
    <t>147-148</t>
  </si>
  <si>
    <t>146-147</t>
  </si>
  <si>
    <t>145-146</t>
  </si>
  <si>
    <t>144-145</t>
  </si>
  <si>
    <t>143-144</t>
  </si>
  <si>
    <t>142-143</t>
  </si>
  <si>
    <t>141-142</t>
  </si>
  <si>
    <t>140-141</t>
  </si>
  <si>
    <t>139-140</t>
  </si>
  <si>
    <t>138-139</t>
  </si>
  <si>
    <t>137-138</t>
  </si>
  <si>
    <t>136-137</t>
  </si>
  <si>
    <t>135-136</t>
  </si>
  <si>
    <t>134-135</t>
  </si>
  <si>
    <t>133-134</t>
  </si>
  <si>
    <t>132-133</t>
  </si>
  <si>
    <t>131-132</t>
  </si>
  <si>
    <t>130-131</t>
  </si>
  <si>
    <t>129-130</t>
  </si>
  <si>
    <t>128-129</t>
  </si>
  <si>
    <t>127-128</t>
  </si>
  <si>
    <t>126-127</t>
  </si>
  <si>
    <t>125-126</t>
  </si>
  <si>
    <t>124-125</t>
  </si>
  <si>
    <t>123-124</t>
  </si>
  <si>
    <t>122-123</t>
  </si>
  <si>
    <t>121-122</t>
  </si>
  <si>
    <t>120-121</t>
  </si>
  <si>
    <t>119-120</t>
  </si>
  <si>
    <t>118-119</t>
  </si>
  <si>
    <t>117-118</t>
  </si>
  <si>
    <t>116-117</t>
  </si>
  <si>
    <t>115-116</t>
  </si>
  <si>
    <t>114-115</t>
  </si>
  <si>
    <t>42-43</t>
  </si>
  <si>
    <t>43-44</t>
  </si>
  <si>
    <t>44-45</t>
  </si>
  <si>
    <t>45-46</t>
  </si>
  <si>
    <t>46-47</t>
  </si>
  <si>
    <t>47-48</t>
  </si>
  <si>
    <t>48-49</t>
  </si>
  <si>
    <t>49-50</t>
  </si>
  <si>
    <t>50-51</t>
  </si>
  <si>
    <t>51-52</t>
  </si>
  <si>
    <t>52-53</t>
  </si>
  <si>
    <t>53-54</t>
  </si>
  <si>
    <t>54-55</t>
  </si>
  <si>
    <t>55-56</t>
  </si>
  <si>
    <t>56-57</t>
  </si>
  <si>
    <t>57-58</t>
  </si>
  <si>
    <t>58-59</t>
  </si>
  <si>
    <t>59-60</t>
  </si>
  <si>
    <t>60-61</t>
  </si>
  <si>
    <t>61-62</t>
  </si>
  <si>
    <t>62-63</t>
  </si>
  <si>
    <t>63-64</t>
  </si>
  <si>
    <t>64-65</t>
  </si>
  <si>
    <t>65-66</t>
  </si>
  <si>
    <t>66-67</t>
  </si>
  <si>
    <t>67-68</t>
  </si>
  <si>
    <t>68-69</t>
  </si>
  <si>
    <t>69-70</t>
  </si>
  <si>
    <t>70-71</t>
  </si>
  <si>
    <t>71-72</t>
  </si>
  <si>
    <t>72-73</t>
  </si>
  <si>
    <t>73-74</t>
  </si>
  <si>
    <t>74-75</t>
  </si>
  <si>
    <t>75-76</t>
  </si>
  <si>
    <t>76-77</t>
  </si>
  <si>
    <t>77-78</t>
  </si>
  <si>
    <t>78-79</t>
  </si>
  <si>
    <t>79-80</t>
  </si>
  <si>
    <t>80-81</t>
  </si>
  <si>
    <t>81-82</t>
  </si>
  <si>
    <t>82-83</t>
  </si>
  <si>
    <t>83-84</t>
  </si>
  <si>
    <t>84-85</t>
  </si>
  <si>
    <t>85-86</t>
  </si>
  <si>
    <t>86-87</t>
  </si>
  <si>
    <t>87-88</t>
  </si>
  <si>
    <t>88-89</t>
  </si>
  <si>
    <t>89-90</t>
  </si>
  <si>
    <t>90-91</t>
  </si>
  <si>
    <t>91-92</t>
  </si>
  <si>
    <t>92-93</t>
  </si>
  <si>
    <t>93-94</t>
  </si>
  <si>
    <t>94-95</t>
  </si>
  <si>
    <t>95-96</t>
  </si>
  <si>
    <t>96-97</t>
  </si>
  <si>
    <t>97-98</t>
  </si>
  <si>
    <t>98-99</t>
  </si>
  <si>
    <t>99-100</t>
  </si>
  <si>
    <t>100-101</t>
  </si>
  <si>
    <t>101-102</t>
  </si>
  <si>
    <t>102-103</t>
  </si>
  <si>
    <t>103-104</t>
  </si>
  <si>
    <t>104-105</t>
  </si>
  <si>
    <t>105-106</t>
  </si>
  <si>
    <t>106-107</t>
  </si>
  <si>
    <t>107-108</t>
  </si>
  <si>
    <t>108-109</t>
  </si>
  <si>
    <t>109-110</t>
  </si>
  <si>
    <t>110-111</t>
  </si>
  <si>
    <t>111-112</t>
  </si>
  <si>
    <t>112-113</t>
  </si>
  <si>
    <t>113-114</t>
  </si>
  <si>
    <t>TC (%)</t>
  </si>
  <si>
    <t>TIC (%)</t>
  </si>
  <si>
    <t>TOC (%)</t>
  </si>
  <si>
    <t>Benthic (Agglutinated)</t>
  </si>
  <si>
    <t>Benthic (Calcareous)</t>
  </si>
  <si>
    <t xml:space="preserve">Planktic </t>
  </si>
  <si>
    <t>Min</t>
  </si>
  <si>
    <t>Max</t>
  </si>
  <si>
    <t>Median</t>
  </si>
  <si>
    <t>Mean</t>
  </si>
  <si>
    <t xml:space="preserve"> Ca (cps) </t>
  </si>
  <si>
    <t>Depth</t>
  </si>
  <si>
    <t>MnO</t>
  </si>
  <si>
    <t>CC MnO</t>
  </si>
  <si>
    <t>MgO</t>
  </si>
  <si>
    <t>CC MgO</t>
  </si>
  <si>
    <t>CaO</t>
  </si>
  <si>
    <t>CC CaO</t>
  </si>
  <si>
    <t>La</t>
  </si>
  <si>
    <t>CC La</t>
  </si>
  <si>
    <t>Sc</t>
  </si>
  <si>
    <t>CC Sc</t>
  </si>
  <si>
    <t>La/Sc</t>
  </si>
  <si>
    <t>cm</t>
  </si>
  <si>
    <t>%</t>
  </si>
  <si>
    <t>ppm</t>
  </si>
  <si>
    <t>18HR 226</t>
  </si>
  <si>
    <t>&lt; 0.01</t>
  </si>
  <si>
    <t>Ce</t>
  </si>
  <si>
    <t>CC Ce</t>
  </si>
  <si>
    <t>Pr</t>
  </si>
  <si>
    <t>CC Pr</t>
  </si>
  <si>
    <t>Nd</t>
  </si>
  <si>
    <t>CC Nd</t>
  </si>
  <si>
    <t>Sm</t>
  </si>
  <si>
    <t>CC Sm</t>
  </si>
  <si>
    <t>Eu</t>
  </si>
  <si>
    <t>CC Eu</t>
  </si>
  <si>
    <t>Gd</t>
  </si>
  <si>
    <t>CC Gd</t>
  </si>
  <si>
    <t>Tb</t>
  </si>
  <si>
    <t>CC Tb</t>
  </si>
  <si>
    <t>Dy</t>
  </si>
  <si>
    <t>CC Dy</t>
  </si>
  <si>
    <t>Ho</t>
  </si>
  <si>
    <t>CC Ho</t>
  </si>
  <si>
    <t>Er</t>
  </si>
  <si>
    <t>CC Er</t>
  </si>
  <si>
    <t>Tm</t>
  </si>
  <si>
    <t>CC Tm</t>
  </si>
  <si>
    <t>Yb</t>
  </si>
  <si>
    <t>CC Yb</t>
  </si>
  <si>
    <t>Lu</t>
  </si>
  <si>
    <t>CC Lu</t>
  </si>
  <si>
    <t>Eu/Eu*</t>
  </si>
  <si>
    <t>CC Eu/Eu*</t>
  </si>
  <si>
    <t>La/Yb</t>
  </si>
  <si>
    <t>CC La/Yb</t>
  </si>
  <si>
    <t>Gd/Yb</t>
  </si>
  <si>
    <t>CC Gd/Yb</t>
  </si>
  <si>
    <t>Avg. all</t>
  </si>
  <si>
    <t>Avg. BBDC1</t>
  </si>
  <si>
    <t>Avg. BBDC0</t>
  </si>
  <si>
    <t>Upper crust</t>
  </si>
  <si>
    <t>18HR 59</t>
  </si>
  <si>
    <t>18HR 251</t>
  </si>
  <si>
    <t>&lt; 0.005</t>
  </si>
  <si>
    <t>&lt; 0.002</t>
  </si>
  <si>
    <t>Average of all</t>
  </si>
  <si>
    <t>Source 1</t>
  </si>
  <si>
    <t>Source 2</t>
  </si>
  <si>
    <t>Source 3</t>
  </si>
  <si>
    <t>Source 4</t>
  </si>
  <si>
    <t>Source 5</t>
  </si>
  <si>
    <t>Source 6</t>
  </si>
  <si>
    <t>Error Sum</t>
  </si>
  <si>
    <t>Total of Sources</t>
  </si>
  <si>
    <t>Clay (%)</t>
  </si>
  <si>
    <t>Silt (%)</t>
  </si>
  <si>
    <t>Sand (%)</t>
  </si>
  <si>
    <r>
      <t>Magnetic Susceptibility (x10</t>
    </r>
    <r>
      <rPr>
        <b/>
        <vertAlign val="superscript"/>
        <sz val="12"/>
        <color theme="1"/>
        <rFont val="Calibri"/>
        <family val="2"/>
        <scheme val="minor"/>
      </rPr>
      <t>-5</t>
    </r>
    <r>
      <rPr>
        <b/>
        <sz val="12"/>
        <color theme="1"/>
        <rFont val="Calibri"/>
        <family val="2"/>
        <scheme val="minor"/>
      </rPr>
      <t xml:space="preserve"> SI)</t>
    </r>
  </si>
  <si>
    <t>± 1σ</t>
  </si>
  <si>
    <r>
      <t>SiO</t>
    </r>
    <r>
      <rPr>
        <b/>
        <vertAlign val="subscript"/>
        <sz val="12"/>
        <color rgb="FF000000"/>
        <rFont val="Calibri"/>
        <family val="2"/>
        <scheme val="minor"/>
      </rPr>
      <t>2</t>
    </r>
  </si>
  <si>
    <r>
      <t>CC SiO</t>
    </r>
    <r>
      <rPr>
        <b/>
        <vertAlign val="subscript"/>
        <sz val="12"/>
        <color rgb="FF000000"/>
        <rFont val="Calibri"/>
        <family val="2"/>
        <scheme val="minor"/>
      </rPr>
      <t>2</t>
    </r>
  </si>
  <si>
    <r>
      <t>Al</t>
    </r>
    <r>
      <rPr>
        <b/>
        <vertAlign val="subscript"/>
        <sz val="12"/>
        <color rgb="FF000000"/>
        <rFont val="Calibri"/>
        <family val="2"/>
        <scheme val="minor"/>
      </rPr>
      <t>2</t>
    </r>
    <r>
      <rPr>
        <b/>
        <sz val="12"/>
        <color rgb="FF000000"/>
        <rFont val="Calibri"/>
        <family val="2"/>
        <scheme val="minor"/>
      </rPr>
      <t>O</t>
    </r>
    <r>
      <rPr>
        <b/>
        <vertAlign val="subscript"/>
        <sz val="12"/>
        <color rgb="FF000000"/>
        <rFont val="Calibri"/>
        <family val="2"/>
        <scheme val="minor"/>
      </rPr>
      <t>3</t>
    </r>
  </si>
  <si>
    <r>
      <t>CC Al</t>
    </r>
    <r>
      <rPr>
        <b/>
        <vertAlign val="subscript"/>
        <sz val="12"/>
        <color rgb="FF000000"/>
        <rFont val="Calibri"/>
        <family val="2"/>
        <scheme val="minor"/>
      </rPr>
      <t>2</t>
    </r>
    <r>
      <rPr>
        <b/>
        <sz val="12"/>
        <color rgb="FF000000"/>
        <rFont val="Calibri"/>
        <family val="2"/>
        <scheme val="minor"/>
      </rPr>
      <t>O</t>
    </r>
    <r>
      <rPr>
        <b/>
        <vertAlign val="subscript"/>
        <sz val="12"/>
        <color rgb="FF000000"/>
        <rFont val="Calibri"/>
        <family val="2"/>
        <scheme val="minor"/>
      </rPr>
      <t>3</t>
    </r>
  </si>
  <si>
    <r>
      <t>Fe</t>
    </r>
    <r>
      <rPr>
        <b/>
        <vertAlign val="subscript"/>
        <sz val="12"/>
        <color rgb="FF000000"/>
        <rFont val="Calibri"/>
        <family val="2"/>
        <scheme val="minor"/>
      </rPr>
      <t>2</t>
    </r>
    <r>
      <rPr>
        <b/>
        <sz val="12"/>
        <color rgb="FF000000"/>
        <rFont val="Calibri"/>
        <family val="2"/>
        <scheme val="minor"/>
      </rPr>
      <t>O</t>
    </r>
    <r>
      <rPr>
        <b/>
        <vertAlign val="subscript"/>
        <sz val="12"/>
        <color rgb="FF000000"/>
        <rFont val="Calibri"/>
        <family val="2"/>
        <scheme val="minor"/>
      </rPr>
      <t>3</t>
    </r>
  </si>
  <si>
    <r>
      <t>CC Fe</t>
    </r>
    <r>
      <rPr>
        <b/>
        <vertAlign val="subscript"/>
        <sz val="12"/>
        <color rgb="FF000000"/>
        <rFont val="Calibri"/>
        <family val="2"/>
        <scheme val="minor"/>
      </rPr>
      <t>2</t>
    </r>
    <r>
      <rPr>
        <b/>
        <sz val="12"/>
        <color rgb="FF000000"/>
        <rFont val="Calibri"/>
        <family val="2"/>
        <scheme val="minor"/>
      </rPr>
      <t>O</t>
    </r>
    <r>
      <rPr>
        <b/>
        <vertAlign val="subscript"/>
        <sz val="12"/>
        <color rgb="FF000000"/>
        <rFont val="Calibri"/>
        <family val="2"/>
        <scheme val="minor"/>
      </rPr>
      <t>3</t>
    </r>
  </si>
  <si>
    <r>
      <t>Na</t>
    </r>
    <r>
      <rPr>
        <b/>
        <vertAlign val="subscript"/>
        <sz val="12"/>
        <color rgb="FF000000"/>
        <rFont val="Calibri"/>
        <family val="2"/>
        <scheme val="minor"/>
      </rPr>
      <t>2</t>
    </r>
    <r>
      <rPr>
        <b/>
        <sz val="12"/>
        <color rgb="FF000000"/>
        <rFont val="Calibri"/>
        <family val="2"/>
        <scheme val="minor"/>
      </rPr>
      <t>O</t>
    </r>
  </si>
  <si>
    <r>
      <t>CC Na</t>
    </r>
    <r>
      <rPr>
        <b/>
        <vertAlign val="subscript"/>
        <sz val="12"/>
        <color rgb="FF000000"/>
        <rFont val="Calibri"/>
        <family val="2"/>
        <scheme val="minor"/>
      </rPr>
      <t>2</t>
    </r>
    <r>
      <rPr>
        <b/>
        <sz val="12"/>
        <color rgb="FF000000"/>
        <rFont val="Calibri"/>
        <family val="2"/>
        <scheme val="minor"/>
      </rPr>
      <t>O</t>
    </r>
  </si>
  <si>
    <r>
      <t>K</t>
    </r>
    <r>
      <rPr>
        <b/>
        <vertAlign val="subscript"/>
        <sz val="12"/>
        <color rgb="FF000000"/>
        <rFont val="Calibri"/>
        <family val="2"/>
        <scheme val="minor"/>
      </rPr>
      <t>2</t>
    </r>
    <r>
      <rPr>
        <b/>
        <sz val="12"/>
        <color rgb="FF000000"/>
        <rFont val="Calibri"/>
        <family val="2"/>
        <scheme val="minor"/>
      </rPr>
      <t>O</t>
    </r>
  </si>
  <si>
    <r>
      <t>CC K</t>
    </r>
    <r>
      <rPr>
        <b/>
        <vertAlign val="subscript"/>
        <sz val="12"/>
        <color rgb="FF000000"/>
        <rFont val="Calibri"/>
        <family val="2"/>
        <scheme val="minor"/>
      </rPr>
      <t>2</t>
    </r>
    <r>
      <rPr>
        <b/>
        <sz val="12"/>
        <color rgb="FF000000"/>
        <rFont val="Calibri"/>
        <family val="2"/>
        <scheme val="minor"/>
      </rPr>
      <t>O</t>
    </r>
  </si>
  <si>
    <r>
      <t>TiO</t>
    </r>
    <r>
      <rPr>
        <b/>
        <vertAlign val="subscript"/>
        <sz val="12"/>
        <color rgb="FF000000"/>
        <rFont val="Calibri"/>
        <family val="2"/>
        <scheme val="minor"/>
      </rPr>
      <t>2</t>
    </r>
  </si>
  <si>
    <r>
      <t>CC TiO</t>
    </r>
    <r>
      <rPr>
        <b/>
        <vertAlign val="subscript"/>
        <sz val="12"/>
        <color rgb="FF000000"/>
        <rFont val="Calibri"/>
        <family val="2"/>
        <scheme val="minor"/>
      </rPr>
      <t>2</t>
    </r>
  </si>
  <si>
    <r>
      <t xml:space="preserve"> CC SiO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/Al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O</t>
    </r>
    <r>
      <rPr>
        <b/>
        <vertAlign val="subscript"/>
        <sz val="12"/>
        <color theme="1"/>
        <rFont val="Calibri"/>
        <family val="2"/>
        <scheme val="minor"/>
      </rPr>
      <t>3</t>
    </r>
  </si>
  <si>
    <r>
      <t>CC K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O/Na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O</t>
    </r>
  </si>
  <si>
    <r>
      <t>P</t>
    </r>
    <r>
      <rPr>
        <b/>
        <vertAlign val="subscript"/>
        <sz val="12"/>
        <color rgb="FF000000"/>
        <rFont val="Calibri"/>
        <family val="2"/>
        <scheme val="minor"/>
      </rPr>
      <t>2</t>
    </r>
    <r>
      <rPr>
        <b/>
        <sz val="12"/>
        <color rgb="FF000000"/>
        <rFont val="Calibri"/>
        <family val="2"/>
        <scheme val="minor"/>
      </rPr>
      <t>O</t>
    </r>
    <r>
      <rPr>
        <b/>
        <vertAlign val="subscript"/>
        <sz val="12"/>
        <color rgb="FF000000"/>
        <rFont val="Calibri"/>
        <family val="2"/>
        <scheme val="minor"/>
      </rPr>
      <t>5</t>
    </r>
  </si>
  <si>
    <r>
      <t>CC P</t>
    </r>
    <r>
      <rPr>
        <b/>
        <vertAlign val="subscript"/>
        <sz val="12"/>
        <color rgb="FF000000"/>
        <rFont val="Calibri"/>
        <family val="2"/>
        <scheme val="minor"/>
      </rPr>
      <t>2</t>
    </r>
    <r>
      <rPr>
        <b/>
        <sz val="12"/>
        <color rgb="FF000000"/>
        <rFont val="Calibri"/>
        <family val="2"/>
        <scheme val="minor"/>
      </rPr>
      <t>O</t>
    </r>
    <r>
      <rPr>
        <b/>
        <vertAlign val="subscript"/>
        <sz val="12"/>
        <color rgb="FF000000"/>
        <rFont val="Calibri"/>
        <family val="2"/>
        <scheme val="minor"/>
      </rPr>
      <t>5</t>
    </r>
  </si>
  <si>
    <r>
      <rPr>
        <b/>
        <sz val="12"/>
        <color theme="1"/>
        <rFont val="Calibri"/>
        <family val="2"/>
        <scheme val="minor"/>
      </rPr>
      <t>SM 2.8a:</t>
    </r>
    <r>
      <rPr>
        <b/>
        <sz val="12"/>
        <color theme="1"/>
        <rFont val="Calibri (Body)"/>
      </rPr>
      <t xml:space="preserve"> </t>
    </r>
    <r>
      <rPr>
        <sz val="12"/>
        <color theme="1"/>
        <rFont val="Calibri"/>
        <family val="2"/>
        <scheme val="minor"/>
      </rPr>
      <t>REE data for carbonate samples. All data in ppm.</t>
    </r>
  </si>
  <si>
    <r>
      <rPr>
        <b/>
        <sz val="12"/>
        <color theme="1"/>
        <rFont val="Calibri"/>
        <family val="2"/>
        <scheme val="minor"/>
      </rPr>
      <t>SM 2.8b:</t>
    </r>
    <r>
      <rPr>
        <b/>
        <sz val="12"/>
        <color theme="1"/>
        <rFont val="Calibri (Body)"/>
      </rPr>
      <t xml:space="preserve"> </t>
    </r>
    <r>
      <rPr>
        <sz val="12"/>
        <color theme="1"/>
        <rFont val="Calibri"/>
        <family val="2"/>
        <scheme val="minor"/>
      </rPr>
      <t>Upper continental crust normalised (McLennan, 2001) REE data for carbonate samples. All data in ppm.</t>
    </r>
  </si>
  <si>
    <r>
      <rPr>
        <b/>
        <sz val="12"/>
        <color theme="1"/>
        <rFont val="Calibri"/>
        <family val="2"/>
        <scheme val="minor"/>
      </rPr>
      <t>SM 2.7b:</t>
    </r>
    <r>
      <rPr>
        <sz val="12"/>
        <color theme="1"/>
        <rFont val="Calibri"/>
        <family val="2"/>
        <scheme val="minor"/>
      </rPr>
      <t xml:space="preserve"> Upper continental crust normalised (McLennan, 2001) carbonate corrected REE data for core JR175. Including the average for the whole core, BBDC1 (~60-80 cm), and BBDC0 (~20-40 cm). All values in ppm.</t>
    </r>
  </si>
  <si>
    <r>
      <rPr>
        <b/>
        <sz val="12"/>
        <color theme="1"/>
        <rFont val="Calibri"/>
        <family val="2"/>
        <scheme val="minor"/>
      </rPr>
      <t>SM 2.7a:</t>
    </r>
    <r>
      <rPr>
        <sz val="12"/>
        <color theme="1"/>
        <rFont val="Calibri"/>
        <family val="2"/>
        <scheme val="minor"/>
      </rPr>
      <t xml:space="preserve"> REE data and carbonate corrected (CC) data for core JR175. Including the average for the whole core, BBDC1 (~60-80 cm), and BBDC0 (~20-40 cm). All values in ppm.</t>
    </r>
  </si>
  <si>
    <r>
      <rPr>
        <b/>
        <sz val="12"/>
        <color theme="1"/>
        <rFont val="Calibri"/>
        <family val="2"/>
        <scheme val="minor"/>
      </rPr>
      <t xml:space="preserve">SM 2.6: </t>
    </r>
    <r>
      <rPr>
        <sz val="12"/>
        <color theme="1"/>
        <rFont val="Calibri"/>
        <family val="2"/>
        <scheme val="minor"/>
      </rPr>
      <t>Major oxide data and La and Sc data from Actlabs for core JR175, and carbonate corrected (CC) values in adjacent columns.</t>
    </r>
  </si>
  <si>
    <r>
      <rPr>
        <b/>
        <sz val="12"/>
        <color theme="1"/>
        <rFont val="Calibri"/>
        <family val="2"/>
        <scheme val="minor"/>
      </rPr>
      <t xml:space="preserve">SM 2.5: </t>
    </r>
    <r>
      <rPr>
        <sz val="12"/>
        <color theme="1"/>
        <rFont val="Calibri"/>
        <family val="2"/>
        <scheme val="minor"/>
      </rPr>
      <t xml:space="preserve">The fractions of each of six sources present in samples from core JR175 determined by SedUnMix analysis. Source 1 = Baffin Island Granitoids. Source 2 = Detrital Carbonate. Source 3 = West Greenland. Source 4 = SW Greenland. Source 5 = Weathered Tertiary and Cretaceous. Source 6 = Foxe Fold Belt. </t>
    </r>
  </si>
  <si>
    <r>
      <rPr>
        <b/>
        <sz val="12"/>
        <color theme="1"/>
        <rFont val="Calibri"/>
        <family val="2"/>
        <scheme val="minor"/>
      </rPr>
      <t>SM 2.4:</t>
    </r>
    <r>
      <rPr>
        <b/>
        <sz val="12"/>
        <color theme="1"/>
        <rFont val="Calibri (Body)"/>
      </rPr>
      <t xml:space="preserve"> </t>
    </r>
    <r>
      <rPr>
        <sz val="12"/>
        <color theme="1"/>
        <rFont val="Calibri"/>
        <family val="2"/>
        <scheme val="minor"/>
      </rPr>
      <t xml:space="preserve">Calcium XRF data used in core JR175 </t>
    </r>
  </si>
  <si>
    <r>
      <rPr>
        <b/>
        <sz val="12"/>
        <color theme="1"/>
        <rFont val="Calibri"/>
        <family val="2"/>
        <scheme val="minor"/>
      </rPr>
      <t xml:space="preserve">SM 2.3d: </t>
    </r>
    <r>
      <rPr>
        <sz val="12"/>
        <color theme="1"/>
        <rFont val="Calibri"/>
        <family val="2"/>
        <scheme val="minor"/>
      </rPr>
      <t>Ice rafted debris (IRD) clast numbers down core JR175. Data from Codling, 2017, MSc thesis, Department of Geography, Durham Unviersity.</t>
    </r>
  </si>
  <si>
    <r>
      <rPr>
        <b/>
        <sz val="12"/>
        <color theme="1"/>
        <rFont val="Calibri"/>
        <family val="2"/>
        <scheme val="minor"/>
      </rPr>
      <t>SM 2.3c:</t>
    </r>
    <r>
      <rPr>
        <sz val="12"/>
        <color theme="1"/>
        <rFont val="Calibri"/>
        <family val="2"/>
        <scheme val="minor"/>
      </rPr>
      <t xml:space="preserve"> Total carbon (TC), total inorganic carbon (TIC) and total organic carbon (TOC) for core JR175. Data from Codling, 2017, MSc thesis, Department of Geography, Durham Unviersity.</t>
    </r>
  </si>
  <si>
    <r>
      <rPr>
        <b/>
        <sz val="12"/>
        <color theme="1"/>
        <rFont val="Calibri"/>
        <family val="2"/>
        <scheme val="minor"/>
      </rPr>
      <t>SM 2.3b:</t>
    </r>
    <r>
      <rPr>
        <sz val="12"/>
        <color theme="1"/>
        <rFont val="Calibri"/>
        <family val="2"/>
        <scheme val="minor"/>
      </rPr>
      <t xml:space="preserve"> Magnetic susceptibility data for core JR175. Data from Codling, 2017, MSc thesis, Department of Geography, Durham Unviersity.</t>
    </r>
  </si>
  <si>
    <r>
      <rPr>
        <b/>
        <sz val="12"/>
        <color theme="1"/>
        <rFont val="Calibri"/>
        <family val="2"/>
        <scheme val="minor"/>
      </rPr>
      <t>SM 2.3a: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Grain size % data for clay (&lt;4 μm), silt (4 - 63 μm) and sand (63 - 2000 μm) for JR175.</t>
    </r>
  </si>
  <si>
    <r>
      <rPr>
        <b/>
        <sz val="12"/>
        <color theme="1"/>
        <rFont val="Calibri"/>
        <family val="2"/>
        <scheme val="minor"/>
      </rPr>
      <t>SM 2.2:</t>
    </r>
    <r>
      <rPr>
        <sz val="12"/>
        <color theme="1"/>
        <rFont val="Calibri"/>
        <family val="2"/>
        <scheme val="minor"/>
      </rPr>
      <t xml:space="preserve"> Radiocarbon age model dates developed in BACON using the MARINE20 curve and ΔR value of 140 ± 30 for core JR175. All ages in cal ka BP.</t>
    </r>
  </si>
  <si>
    <r>
      <rPr>
        <b/>
        <sz val="12"/>
        <color theme="1"/>
        <rFont val="Calibri"/>
        <family val="2"/>
        <scheme val="minor"/>
      </rPr>
      <t>SM 2.1:</t>
    </r>
    <r>
      <rPr>
        <sz val="12"/>
        <color theme="1"/>
        <rFont val="Calibri"/>
        <family val="2"/>
        <scheme val="minor"/>
      </rPr>
      <t xml:space="preserve"> Number of benthic (agglutinated), benthic (calcareous) and planktic foraminifera in core JR175. Counts are per 4 ml of sample. Data from Codling, 2017, MSc thesis, Department of Geography, Durham Unviersity.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</si>
</sst>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 (Body)"/>
    </font>
    <font>
      <b/>
      <sz val="12"/>
      <color theme="1"/>
      <name val="Calibri (Body)"/>
    </font>
    <font>
      <b/>
      <vertAlign val="superscript"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 (Body)"/>
    </font>
    <font>
      <b/>
      <sz val="12"/>
      <color rgb="FF000000"/>
      <name val="Calibri"/>
      <family val="2"/>
      <scheme val="minor"/>
    </font>
    <font>
      <b/>
      <vertAlign val="subscript"/>
      <sz val="12"/>
      <color rgb="FF000000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129">
    <xf numFmtId="0" fontId="0" fillId="0" borderId="0" xfId="0"/>
    <xf numFmtId="1" fontId="3" fillId="0" borderId="0" xfId="0" applyNumberFormat="1" applyFont="1"/>
    <xf numFmtId="2" fontId="5" fillId="0" borderId="15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0" xfId="0" applyFont="1"/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2" fillId="0" borderId="0" xfId="0" applyFont="1"/>
    <xf numFmtId="2" fontId="1" fillId="0" borderId="0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" fontId="12" fillId="0" borderId="5" xfId="0" applyNumberFormat="1" applyFont="1" applyFill="1" applyBorder="1" applyAlignment="1" applyProtection="1">
      <alignment horizontal="center" vertical="top"/>
    </xf>
    <xf numFmtId="164" fontId="1" fillId="0" borderId="0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0" xfId="0" applyFont="1" applyFill="1"/>
    <xf numFmtId="1" fontId="1" fillId="0" borderId="7" xfId="0" applyNumberFormat="1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0" fontId="3" fillId="0" borderId="0" xfId="0" applyFont="1"/>
    <xf numFmtId="0" fontId="13" fillId="0" borderId="0" xfId="0" applyFont="1"/>
    <xf numFmtId="0" fontId="8" fillId="0" borderId="0" xfId="0" applyFont="1"/>
    <xf numFmtId="0" fontId="14" fillId="0" borderId="4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14" xfId="0" applyNumberFormat="1" applyFont="1" applyFill="1" applyBorder="1" applyAlignment="1">
      <alignment horizontal="center"/>
    </xf>
    <xf numFmtId="2" fontId="1" fillId="0" borderId="7" xfId="1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12" xfId="0" applyNumberFormat="1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2" fontId="4" fillId="0" borderId="15" xfId="0" applyNumberFormat="1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2" fontId="4" fillId="0" borderId="7" xfId="1" applyNumberFormat="1" applyFont="1" applyFill="1" applyBorder="1" applyAlignment="1">
      <alignment horizontal="center"/>
    </xf>
    <xf numFmtId="2" fontId="4" fillId="0" borderId="5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" fillId="0" borderId="4" xfId="0" applyFont="1" applyBorder="1"/>
    <xf numFmtId="2" fontId="1" fillId="0" borderId="11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14" xfId="0" applyFont="1" applyBorder="1"/>
    <xf numFmtId="0" fontId="1" fillId="0" borderId="12" xfId="0" applyFont="1" applyBorder="1"/>
    <xf numFmtId="2" fontId="4" fillId="0" borderId="3" xfId="0" applyNumberFormat="1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5" fontId="11" fillId="0" borderId="13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11" fillId="0" borderId="13" xfId="0" applyNumberFormat="1" applyFont="1" applyBorder="1" applyAlignment="1">
      <alignment horizontal="center"/>
    </xf>
    <xf numFmtId="164" fontId="11" fillId="0" borderId="13" xfId="0" applyNumberFormat="1" applyFont="1" applyFill="1" applyBorder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12" fillId="0" borderId="14" xfId="0" applyNumberFormat="1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9"/>
  <sheetViews>
    <sheetView tabSelected="1" workbookViewId="0">
      <selection activeCell="A6" sqref="A6"/>
    </sheetView>
  </sheetViews>
  <sheetFormatPr defaultColWidth="8.85546875" defaultRowHeight="15.75"/>
  <cols>
    <col min="1" max="1" width="8.85546875" style="5"/>
    <col min="2" max="2" width="11.7109375" style="5" customWidth="1"/>
    <col min="3" max="3" width="23.5703125" style="5" bestFit="1" customWidth="1"/>
    <col min="4" max="4" width="21.140625" style="5" bestFit="1" customWidth="1"/>
    <col min="5" max="5" width="9.42578125" style="5" bestFit="1" customWidth="1"/>
    <col min="6" max="6" width="8.42578125" style="5" customWidth="1"/>
    <col min="7" max="7" width="11.85546875" style="5" bestFit="1" customWidth="1"/>
    <col min="8" max="8" width="23.5703125" style="5" bestFit="1" customWidth="1"/>
    <col min="9" max="9" width="21.140625" style="5" bestFit="1" customWidth="1"/>
    <col min="10" max="10" width="9.42578125" style="5" bestFit="1" customWidth="1"/>
    <col min="11" max="16384" width="8.85546875" style="5"/>
  </cols>
  <sheetData>
    <row r="1" spans="2:10">
      <c r="B1" s="5" t="s">
        <v>284</v>
      </c>
    </row>
    <row r="2" spans="2:10">
      <c r="C2" s="1"/>
      <c r="D2" s="1"/>
      <c r="E2" s="1"/>
    </row>
    <row r="3" spans="2:10">
      <c r="B3" s="15" t="s">
        <v>6</v>
      </c>
      <c r="C3" s="16" t="s">
        <v>177</v>
      </c>
      <c r="D3" s="16" t="s">
        <v>178</v>
      </c>
      <c r="E3" s="17" t="s">
        <v>179</v>
      </c>
      <c r="G3" s="15" t="s">
        <v>6</v>
      </c>
      <c r="H3" s="16" t="s">
        <v>177</v>
      </c>
      <c r="I3" s="16" t="s">
        <v>178</v>
      </c>
      <c r="J3" s="17" t="s">
        <v>179</v>
      </c>
    </row>
    <row r="4" spans="2:10">
      <c r="B4" s="18">
        <v>0</v>
      </c>
      <c r="C4" s="19"/>
      <c r="D4" s="19">
        <v>0</v>
      </c>
      <c r="E4" s="20">
        <v>0</v>
      </c>
      <c r="G4" s="18">
        <v>86</v>
      </c>
      <c r="H4" s="19">
        <v>0</v>
      </c>
      <c r="I4" s="19">
        <v>1</v>
      </c>
      <c r="J4" s="20">
        <v>4</v>
      </c>
    </row>
    <row r="5" spans="2:10">
      <c r="B5" s="18">
        <v>1</v>
      </c>
      <c r="C5" s="19"/>
      <c r="D5" s="19">
        <v>0</v>
      </c>
      <c r="E5" s="20">
        <v>0</v>
      </c>
      <c r="G5" s="18">
        <v>87</v>
      </c>
      <c r="H5" s="19"/>
      <c r="I5" s="19"/>
      <c r="J5" s="20"/>
    </row>
    <row r="6" spans="2:10">
      <c r="B6" s="18">
        <v>2</v>
      </c>
      <c r="C6" s="19"/>
      <c r="D6" s="19">
        <v>0</v>
      </c>
      <c r="E6" s="20">
        <v>0</v>
      </c>
      <c r="G6" s="18">
        <v>88</v>
      </c>
      <c r="H6" s="19">
        <v>0</v>
      </c>
      <c r="I6" s="19">
        <v>1</v>
      </c>
      <c r="J6" s="20">
        <v>4</v>
      </c>
    </row>
    <row r="7" spans="2:10">
      <c r="B7" s="18">
        <v>3</v>
      </c>
      <c r="C7" s="19"/>
      <c r="D7" s="19">
        <v>0</v>
      </c>
      <c r="E7" s="20">
        <v>0</v>
      </c>
      <c r="G7" s="18">
        <v>89</v>
      </c>
      <c r="H7" s="19"/>
      <c r="I7" s="19"/>
      <c r="J7" s="20"/>
    </row>
    <row r="8" spans="2:10">
      <c r="B8" s="18">
        <v>4</v>
      </c>
      <c r="C8" s="19">
        <v>0</v>
      </c>
      <c r="D8" s="19">
        <v>0</v>
      </c>
      <c r="E8" s="20">
        <v>0</v>
      </c>
      <c r="G8" s="18">
        <v>90</v>
      </c>
      <c r="H8" s="19">
        <v>0</v>
      </c>
      <c r="I8" s="19">
        <v>0</v>
      </c>
      <c r="J8" s="20">
        <v>4</v>
      </c>
    </row>
    <row r="9" spans="2:10">
      <c r="B9" s="18">
        <v>5</v>
      </c>
      <c r="C9" s="19">
        <v>20</v>
      </c>
      <c r="D9" s="19">
        <v>0</v>
      </c>
      <c r="E9" s="20">
        <v>0</v>
      </c>
      <c r="G9" s="18">
        <v>91</v>
      </c>
      <c r="H9" s="19"/>
      <c r="I9" s="19"/>
      <c r="J9" s="20"/>
    </row>
    <row r="10" spans="2:10">
      <c r="B10" s="18">
        <v>6</v>
      </c>
      <c r="C10" s="19">
        <v>25</v>
      </c>
      <c r="D10" s="19">
        <v>0</v>
      </c>
      <c r="E10" s="20">
        <v>6</v>
      </c>
      <c r="G10" s="18">
        <v>92</v>
      </c>
      <c r="H10" s="19">
        <v>0</v>
      </c>
      <c r="I10" s="19">
        <v>1</v>
      </c>
      <c r="J10" s="20">
        <v>1</v>
      </c>
    </row>
    <row r="11" spans="2:10">
      <c r="B11" s="18">
        <v>7</v>
      </c>
      <c r="C11" s="19">
        <v>0</v>
      </c>
      <c r="D11" s="19">
        <v>0</v>
      </c>
      <c r="E11" s="20">
        <v>0</v>
      </c>
      <c r="G11" s="18">
        <v>93</v>
      </c>
      <c r="H11" s="19"/>
      <c r="I11" s="19"/>
      <c r="J11" s="20"/>
    </row>
    <row r="12" spans="2:10">
      <c r="B12" s="18">
        <v>8</v>
      </c>
      <c r="C12" s="19">
        <v>20</v>
      </c>
      <c r="D12" s="19">
        <v>0</v>
      </c>
      <c r="E12" s="20">
        <v>0</v>
      </c>
      <c r="G12" s="18">
        <v>94</v>
      </c>
      <c r="H12" s="19">
        <v>0</v>
      </c>
      <c r="I12" s="19">
        <v>0</v>
      </c>
      <c r="J12" s="20">
        <v>0</v>
      </c>
    </row>
    <row r="13" spans="2:10">
      <c r="B13" s="18">
        <v>9</v>
      </c>
      <c r="C13" s="19">
        <v>28</v>
      </c>
      <c r="D13" s="19">
        <v>0</v>
      </c>
      <c r="E13" s="20">
        <v>0</v>
      </c>
      <c r="G13" s="18">
        <v>95</v>
      </c>
      <c r="H13" s="19"/>
      <c r="I13" s="19"/>
      <c r="J13" s="20"/>
    </row>
    <row r="14" spans="2:10">
      <c r="B14" s="18">
        <v>10</v>
      </c>
      <c r="C14" s="19">
        <v>154</v>
      </c>
      <c r="D14" s="19">
        <v>0</v>
      </c>
      <c r="E14" s="20">
        <v>0</v>
      </c>
      <c r="G14" s="18">
        <v>96</v>
      </c>
      <c r="H14" s="19">
        <v>0</v>
      </c>
      <c r="I14" s="19">
        <v>0</v>
      </c>
      <c r="J14" s="20">
        <v>6</v>
      </c>
    </row>
    <row r="15" spans="2:10">
      <c r="B15" s="18">
        <v>11</v>
      </c>
      <c r="C15" s="19">
        <v>187</v>
      </c>
      <c r="D15" s="19">
        <v>0</v>
      </c>
      <c r="E15" s="20">
        <v>0</v>
      </c>
      <c r="G15" s="18">
        <v>97</v>
      </c>
      <c r="H15" s="19"/>
      <c r="I15" s="19"/>
      <c r="J15" s="20"/>
    </row>
    <row r="16" spans="2:10">
      <c r="B16" s="18">
        <v>12</v>
      </c>
      <c r="C16" s="19">
        <v>209</v>
      </c>
      <c r="D16" s="19">
        <v>0</v>
      </c>
      <c r="E16" s="20">
        <v>0</v>
      </c>
      <c r="G16" s="18">
        <v>98</v>
      </c>
      <c r="H16" s="19">
        <v>0</v>
      </c>
      <c r="I16" s="19">
        <v>374</v>
      </c>
      <c r="J16" s="20">
        <v>917</v>
      </c>
    </row>
    <row r="17" spans="2:10">
      <c r="B17" s="18">
        <v>13</v>
      </c>
      <c r="C17" s="19">
        <v>351</v>
      </c>
      <c r="D17" s="19">
        <v>0</v>
      </c>
      <c r="E17" s="20">
        <v>0</v>
      </c>
      <c r="G17" s="18">
        <v>99</v>
      </c>
      <c r="H17" s="19">
        <v>0</v>
      </c>
      <c r="I17" s="19">
        <v>183</v>
      </c>
      <c r="J17" s="20">
        <v>799</v>
      </c>
    </row>
    <row r="18" spans="2:10">
      <c r="B18" s="18">
        <v>14</v>
      </c>
      <c r="C18" s="19">
        <v>144</v>
      </c>
      <c r="D18" s="19">
        <v>0</v>
      </c>
      <c r="E18" s="20">
        <v>0</v>
      </c>
      <c r="G18" s="18">
        <v>100</v>
      </c>
      <c r="H18" s="19">
        <v>0</v>
      </c>
      <c r="I18" s="19">
        <v>59</v>
      </c>
      <c r="J18" s="20">
        <v>358</v>
      </c>
    </row>
    <row r="19" spans="2:10">
      <c r="B19" s="18">
        <v>15</v>
      </c>
      <c r="C19" s="19">
        <v>0</v>
      </c>
      <c r="D19" s="19">
        <v>0</v>
      </c>
      <c r="E19" s="20">
        <v>0</v>
      </c>
      <c r="G19" s="18">
        <v>101</v>
      </c>
      <c r="H19" s="19">
        <v>0</v>
      </c>
      <c r="I19" s="19">
        <v>17</v>
      </c>
      <c r="J19" s="20">
        <v>80</v>
      </c>
    </row>
    <row r="20" spans="2:10">
      <c r="B20" s="18">
        <v>16</v>
      </c>
      <c r="C20" s="19">
        <v>106</v>
      </c>
      <c r="D20" s="19">
        <v>0</v>
      </c>
      <c r="E20" s="20">
        <v>0</v>
      </c>
      <c r="G20" s="18">
        <v>102</v>
      </c>
      <c r="H20" s="19">
        <v>0</v>
      </c>
      <c r="I20" s="19">
        <v>83</v>
      </c>
      <c r="J20" s="20">
        <v>271</v>
      </c>
    </row>
    <row r="21" spans="2:10">
      <c r="B21" s="18">
        <v>17</v>
      </c>
      <c r="C21" s="19">
        <v>66</v>
      </c>
      <c r="D21" s="19">
        <v>0</v>
      </c>
      <c r="E21" s="20">
        <v>0</v>
      </c>
      <c r="G21" s="18">
        <v>103</v>
      </c>
      <c r="H21" s="19">
        <v>0</v>
      </c>
      <c r="I21" s="19">
        <v>10</v>
      </c>
      <c r="J21" s="20">
        <v>53</v>
      </c>
    </row>
    <row r="22" spans="2:10">
      <c r="B22" s="18">
        <v>18</v>
      </c>
      <c r="C22" s="19">
        <v>41</v>
      </c>
      <c r="D22" s="19">
        <v>0</v>
      </c>
      <c r="E22" s="20">
        <v>0</v>
      </c>
      <c r="G22" s="18">
        <v>104</v>
      </c>
      <c r="H22" s="19">
        <v>0</v>
      </c>
      <c r="I22" s="19">
        <v>88</v>
      </c>
      <c r="J22" s="20">
        <v>1292</v>
      </c>
    </row>
    <row r="23" spans="2:10">
      <c r="B23" s="18">
        <v>19</v>
      </c>
      <c r="C23" s="19">
        <v>33</v>
      </c>
      <c r="D23" s="19">
        <v>0</v>
      </c>
      <c r="E23" s="20">
        <v>0</v>
      </c>
      <c r="G23" s="18">
        <v>105</v>
      </c>
      <c r="H23" s="19"/>
      <c r="I23" s="19"/>
      <c r="J23" s="20"/>
    </row>
    <row r="24" spans="2:10">
      <c r="B24" s="18">
        <v>20</v>
      </c>
      <c r="C24" s="19">
        <v>85</v>
      </c>
      <c r="D24" s="19">
        <v>0</v>
      </c>
      <c r="E24" s="20">
        <v>0</v>
      </c>
      <c r="G24" s="18">
        <v>106</v>
      </c>
      <c r="H24" s="19">
        <v>0</v>
      </c>
      <c r="I24" s="19">
        <v>31</v>
      </c>
      <c r="J24" s="20">
        <v>13171</v>
      </c>
    </row>
    <row r="25" spans="2:10">
      <c r="B25" s="18">
        <v>21</v>
      </c>
      <c r="C25" s="19">
        <v>33</v>
      </c>
      <c r="D25" s="19">
        <v>0</v>
      </c>
      <c r="E25" s="20">
        <v>0</v>
      </c>
      <c r="G25" s="18">
        <v>107</v>
      </c>
      <c r="H25" s="19">
        <v>0</v>
      </c>
      <c r="I25" s="19">
        <v>6</v>
      </c>
      <c r="J25" s="20">
        <v>600</v>
      </c>
    </row>
    <row r="26" spans="2:10">
      <c r="B26" s="18">
        <v>22</v>
      </c>
      <c r="C26" s="19">
        <v>3</v>
      </c>
      <c r="D26" s="19">
        <v>2</v>
      </c>
      <c r="E26" s="20">
        <v>0</v>
      </c>
      <c r="G26" s="18">
        <v>108</v>
      </c>
      <c r="H26" s="19">
        <v>0</v>
      </c>
      <c r="I26" s="19">
        <v>16</v>
      </c>
      <c r="J26" s="20">
        <v>3901</v>
      </c>
    </row>
    <row r="27" spans="2:10">
      <c r="B27" s="18">
        <v>23</v>
      </c>
      <c r="C27" s="19"/>
      <c r="D27" s="19">
        <v>1</v>
      </c>
      <c r="E27" s="20">
        <v>0</v>
      </c>
      <c r="G27" s="18">
        <v>109</v>
      </c>
      <c r="H27" s="19"/>
      <c r="I27" s="19"/>
      <c r="J27" s="20"/>
    </row>
    <row r="28" spans="2:10">
      <c r="B28" s="18">
        <v>24</v>
      </c>
      <c r="C28" s="19">
        <v>1</v>
      </c>
      <c r="D28" s="19">
        <v>30</v>
      </c>
      <c r="E28" s="20">
        <v>32</v>
      </c>
      <c r="G28" s="18">
        <v>110</v>
      </c>
      <c r="H28" s="19">
        <v>0</v>
      </c>
      <c r="I28" s="19">
        <v>23</v>
      </c>
      <c r="J28" s="20">
        <v>2377</v>
      </c>
    </row>
    <row r="29" spans="2:10">
      <c r="B29" s="18">
        <f>B28+1</f>
        <v>25</v>
      </c>
      <c r="C29" s="19">
        <v>2</v>
      </c>
      <c r="D29" s="19">
        <v>77</v>
      </c>
      <c r="E29" s="20">
        <v>56</v>
      </c>
      <c r="G29" s="18">
        <v>111</v>
      </c>
      <c r="H29" s="19">
        <v>0</v>
      </c>
      <c r="I29" s="19">
        <v>28</v>
      </c>
      <c r="J29" s="20">
        <v>1134</v>
      </c>
    </row>
    <row r="30" spans="2:10">
      <c r="B30" s="18">
        <f t="shared" ref="B30:B54" si="0">B29+1</f>
        <v>26</v>
      </c>
      <c r="C30" s="19">
        <v>4</v>
      </c>
      <c r="D30" s="19">
        <v>92</v>
      </c>
      <c r="E30" s="20">
        <v>23</v>
      </c>
      <c r="G30" s="18">
        <v>112</v>
      </c>
      <c r="H30" s="19">
        <v>0</v>
      </c>
      <c r="I30" s="19">
        <v>27</v>
      </c>
      <c r="J30" s="20">
        <v>1483</v>
      </c>
    </row>
    <row r="31" spans="2:10">
      <c r="B31" s="18">
        <f t="shared" si="0"/>
        <v>27</v>
      </c>
      <c r="C31" s="19">
        <v>1</v>
      </c>
      <c r="D31" s="19">
        <v>107</v>
      </c>
      <c r="E31" s="20">
        <v>35</v>
      </c>
      <c r="G31" s="18">
        <v>113</v>
      </c>
      <c r="H31" s="19"/>
      <c r="I31" s="19"/>
      <c r="J31" s="20"/>
    </row>
    <row r="32" spans="2:10">
      <c r="B32" s="18">
        <f t="shared" si="0"/>
        <v>28</v>
      </c>
      <c r="C32" s="19">
        <v>0</v>
      </c>
      <c r="D32" s="19">
        <v>507</v>
      </c>
      <c r="E32" s="20">
        <v>175</v>
      </c>
      <c r="G32" s="18">
        <v>114</v>
      </c>
      <c r="H32" s="19">
        <v>0</v>
      </c>
      <c r="I32" s="19">
        <v>10</v>
      </c>
      <c r="J32" s="20">
        <v>229</v>
      </c>
    </row>
    <row r="33" spans="2:10">
      <c r="B33" s="18">
        <f t="shared" si="0"/>
        <v>29</v>
      </c>
      <c r="C33" s="19">
        <v>0</v>
      </c>
      <c r="D33" s="19">
        <v>361</v>
      </c>
      <c r="E33" s="20">
        <v>102</v>
      </c>
      <c r="G33" s="18">
        <v>115</v>
      </c>
      <c r="H33" s="19">
        <v>0</v>
      </c>
      <c r="I33" s="19">
        <v>4</v>
      </c>
      <c r="J33" s="20">
        <v>128</v>
      </c>
    </row>
    <row r="34" spans="2:10">
      <c r="B34" s="18">
        <f t="shared" si="0"/>
        <v>30</v>
      </c>
      <c r="C34" s="19">
        <v>1</v>
      </c>
      <c r="D34" s="19">
        <v>27</v>
      </c>
      <c r="E34" s="20">
        <v>39</v>
      </c>
      <c r="G34" s="18">
        <v>116</v>
      </c>
      <c r="H34" s="19">
        <v>0</v>
      </c>
      <c r="I34" s="19">
        <v>19</v>
      </c>
      <c r="J34" s="20">
        <v>111</v>
      </c>
    </row>
    <row r="35" spans="2:10">
      <c r="B35" s="18">
        <f t="shared" si="0"/>
        <v>31</v>
      </c>
      <c r="C35" s="19">
        <v>0</v>
      </c>
      <c r="D35" s="19">
        <v>25</v>
      </c>
      <c r="E35" s="20">
        <v>24</v>
      </c>
      <c r="G35" s="18">
        <v>117</v>
      </c>
      <c r="H35" s="19"/>
      <c r="I35" s="19"/>
      <c r="J35" s="20"/>
    </row>
    <row r="36" spans="2:10">
      <c r="B36" s="18">
        <f t="shared" si="0"/>
        <v>32</v>
      </c>
      <c r="C36" s="19">
        <v>1</v>
      </c>
      <c r="D36" s="19">
        <v>22</v>
      </c>
      <c r="E36" s="20">
        <v>22</v>
      </c>
      <c r="G36" s="18">
        <v>118</v>
      </c>
      <c r="H36" s="19">
        <v>0</v>
      </c>
      <c r="I36" s="19">
        <v>10</v>
      </c>
      <c r="J36" s="20">
        <v>126</v>
      </c>
    </row>
    <row r="37" spans="2:10">
      <c r="B37" s="18">
        <f t="shared" si="0"/>
        <v>33</v>
      </c>
      <c r="C37" s="19">
        <v>2</v>
      </c>
      <c r="D37" s="19">
        <v>20</v>
      </c>
      <c r="E37" s="20">
        <v>5</v>
      </c>
      <c r="G37" s="18">
        <v>119</v>
      </c>
      <c r="H37" s="19">
        <v>0</v>
      </c>
      <c r="I37" s="19">
        <v>2</v>
      </c>
      <c r="J37" s="20">
        <v>35</v>
      </c>
    </row>
    <row r="38" spans="2:10">
      <c r="B38" s="18">
        <f t="shared" si="0"/>
        <v>34</v>
      </c>
      <c r="C38" s="19">
        <v>0</v>
      </c>
      <c r="D38" s="19">
        <v>8</v>
      </c>
      <c r="E38" s="20">
        <v>18</v>
      </c>
      <c r="G38" s="18">
        <v>120</v>
      </c>
      <c r="H38" s="19">
        <v>0</v>
      </c>
      <c r="I38" s="19">
        <v>0</v>
      </c>
      <c r="J38" s="20">
        <v>0</v>
      </c>
    </row>
    <row r="39" spans="2:10">
      <c r="B39" s="18">
        <f t="shared" si="0"/>
        <v>35</v>
      </c>
      <c r="C39" s="19">
        <v>0</v>
      </c>
      <c r="D39" s="19">
        <v>4</v>
      </c>
      <c r="E39" s="20">
        <v>7</v>
      </c>
      <c r="G39" s="18">
        <v>121</v>
      </c>
      <c r="H39" s="19"/>
      <c r="I39" s="19"/>
      <c r="J39" s="20"/>
    </row>
    <row r="40" spans="2:10">
      <c r="B40" s="18">
        <f t="shared" si="0"/>
        <v>36</v>
      </c>
      <c r="C40" s="19">
        <v>1</v>
      </c>
      <c r="D40" s="19">
        <v>4</v>
      </c>
      <c r="E40" s="20">
        <v>4</v>
      </c>
      <c r="G40" s="18">
        <v>122</v>
      </c>
      <c r="H40" s="19">
        <v>0</v>
      </c>
      <c r="I40" s="19">
        <v>6</v>
      </c>
      <c r="J40" s="20">
        <v>6</v>
      </c>
    </row>
    <row r="41" spans="2:10">
      <c r="B41" s="18">
        <f t="shared" si="0"/>
        <v>37</v>
      </c>
      <c r="C41" s="19">
        <v>0</v>
      </c>
      <c r="D41" s="19">
        <v>5</v>
      </c>
      <c r="E41" s="20">
        <v>2</v>
      </c>
      <c r="G41" s="18">
        <v>123</v>
      </c>
      <c r="H41" s="19">
        <v>0</v>
      </c>
      <c r="I41" s="19">
        <v>2</v>
      </c>
      <c r="J41" s="20">
        <v>4</v>
      </c>
    </row>
    <row r="42" spans="2:10">
      <c r="B42" s="18">
        <f t="shared" si="0"/>
        <v>38</v>
      </c>
      <c r="C42" s="19">
        <v>0</v>
      </c>
      <c r="D42" s="19">
        <v>31</v>
      </c>
      <c r="E42" s="20">
        <v>216</v>
      </c>
      <c r="G42" s="18">
        <v>124</v>
      </c>
      <c r="H42" s="19">
        <v>0</v>
      </c>
      <c r="I42" s="19">
        <v>4</v>
      </c>
      <c r="J42" s="20">
        <v>0</v>
      </c>
    </row>
    <row r="43" spans="2:10">
      <c r="B43" s="18">
        <f t="shared" si="0"/>
        <v>39</v>
      </c>
      <c r="C43" s="19">
        <v>1</v>
      </c>
      <c r="D43" s="19">
        <v>119</v>
      </c>
      <c r="E43" s="20">
        <v>20</v>
      </c>
      <c r="G43" s="18">
        <v>125</v>
      </c>
      <c r="H43" s="19"/>
      <c r="I43" s="19"/>
      <c r="J43" s="20"/>
    </row>
    <row r="44" spans="2:10">
      <c r="B44" s="18">
        <f t="shared" si="0"/>
        <v>40</v>
      </c>
      <c r="C44" s="19">
        <v>0</v>
      </c>
      <c r="D44" s="19">
        <v>204</v>
      </c>
      <c r="E44" s="20">
        <v>204</v>
      </c>
      <c r="G44" s="18">
        <v>126</v>
      </c>
      <c r="H44" s="19">
        <v>1</v>
      </c>
      <c r="I44" s="19">
        <v>144</v>
      </c>
      <c r="J44" s="20">
        <v>57</v>
      </c>
    </row>
    <row r="45" spans="2:10">
      <c r="B45" s="18">
        <f t="shared" si="0"/>
        <v>41</v>
      </c>
      <c r="C45" s="19">
        <v>0</v>
      </c>
      <c r="D45" s="19">
        <v>89</v>
      </c>
      <c r="E45" s="20">
        <v>34</v>
      </c>
      <c r="G45" s="18">
        <v>127</v>
      </c>
      <c r="H45" s="19">
        <v>0</v>
      </c>
      <c r="I45" s="19">
        <v>2</v>
      </c>
      <c r="J45" s="20">
        <v>37</v>
      </c>
    </row>
    <row r="46" spans="2:10">
      <c r="B46" s="18">
        <f t="shared" si="0"/>
        <v>42</v>
      </c>
      <c r="C46" s="19">
        <v>1</v>
      </c>
      <c r="D46" s="19">
        <v>127</v>
      </c>
      <c r="E46" s="20">
        <v>44</v>
      </c>
      <c r="G46" s="18">
        <v>128</v>
      </c>
      <c r="H46" s="19">
        <v>0</v>
      </c>
      <c r="I46" s="19">
        <v>11</v>
      </c>
      <c r="J46" s="20">
        <v>4</v>
      </c>
    </row>
    <row r="47" spans="2:10">
      <c r="B47" s="18">
        <f t="shared" si="0"/>
        <v>43</v>
      </c>
      <c r="C47" s="19">
        <v>0</v>
      </c>
      <c r="D47" s="19">
        <v>7</v>
      </c>
      <c r="E47" s="20">
        <v>2</v>
      </c>
      <c r="G47" s="18">
        <v>129</v>
      </c>
      <c r="H47" s="19"/>
      <c r="I47" s="19"/>
      <c r="J47" s="20"/>
    </row>
    <row r="48" spans="2:10">
      <c r="B48" s="18">
        <f t="shared" si="0"/>
        <v>44</v>
      </c>
      <c r="C48" s="19">
        <v>0</v>
      </c>
      <c r="D48" s="19">
        <v>1</v>
      </c>
      <c r="E48" s="20">
        <v>1</v>
      </c>
      <c r="G48" s="18">
        <v>130</v>
      </c>
      <c r="H48" s="19">
        <v>0</v>
      </c>
      <c r="I48" s="19">
        <v>1</v>
      </c>
      <c r="J48" s="20">
        <v>10</v>
      </c>
    </row>
    <row r="49" spans="2:10">
      <c r="B49" s="18">
        <f t="shared" si="0"/>
        <v>45</v>
      </c>
      <c r="C49" s="19">
        <v>2</v>
      </c>
      <c r="D49" s="19">
        <v>0</v>
      </c>
      <c r="E49" s="20">
        <v>0</v>
      </c>
      <c r="G49" s="18">
        <v>131</v>
      </c>
      <c r="H49" s="19">
        <v>0</v>
      </c>
      <c r="I49" s="19">
        <v>3</v>
      </c>
      <c r="J49" s="20">
        <v>16</v>
      </c>
    </row>
    <row r="50" spans="2:10">
      <c r="B50" s="18">
        <f t="shared" si="0"/>
        <v>46</v>
      </c>
      <c r="C50" s="19">
        <v>0</v>
      </c>
      <c r="D50" s="19">
        <v>0</v>
      </c>
      <c r="E50" s="20">
        <v>0</v>
      </c>
      <c r="G50" s="18">
        <v>132</v>
      </c>
      <c r="H50" s="19">
        <v>0</v>
      </c>
      <c r="I50" s="19">
        <v>1</v>
      </c>
      <c r="J50" s="20">
        <v>1</v>
      </c>
    </row>
    <row r="51" spans="2:10">
      <c r="B51" s="18">
        <v>47</v>
      </c>
      <c r="C51" s="19">
        <v>0</v>
      </c>
      <c r="D51" s="19">
        <v>0</v>
      </c>
      <c r="E51" s="20">
        <v>0</v>
      </c>
      <c r="G51" s="18">
        <v>133</v>
      </c>
      <c r="H51" s="19"/>
      <c r="I51" s="19"/>
      <c r="J51" s="20"/>
    </row>
    <row r="52" spans="2:10">
      <c r="B52" s="18">
        <v>48</v>
      </c>
      <c r="C52" s="19">
        <v>0</v>
      </c>
      <c r="D52" s="19">
        <v>0</v>
      </c>
      <c r="E52" s="20">
        <v>0</v>
      </c>
      <c r="G52" s="18">
        <v>134</v>
      </c>
      <c r="H52" s="19">
        <v>0</v>
      </c>
      <c r="I52" s="19">
        <v>5</v>
      </c>
      <c r="J52" s="20">
        <v>27</v>
      </c>
    </row>
    <row r="53" spans="2:10">
      <c r="B53" s="18">
        <f t="shared" si="0"/>
        <v>49</v>
      </c>
      <c r="C53" s="19">
        <v>0</v>
      </c>
      <c r="D53" s="19">
        <v>1</v>
      </c>
      <c r="E53" s="20">
        <v>0</v>
      </c>
      <c r="G53" s="18">
        <v>135</v>
      </c>
      <c r="H53" s="19">
        <v>0</v>
      </c>
      <c r="I53" s="19">
        <v>2</v>
      </c>
      <c r="J53" s="20">
        <v>1</v>
      </c>
    </row>
    <row r="54" spans="2:10">
      <c r="B54" s="18">
        <f t="shared" si="0"/>
        <v>50</v>
      </c>
      <c r="C54" s="19">
        <v>0</v>
      </c>
      <c r="D54" s="19">
        <v>0</v>
      </c>
      <c r="E54" s="20">
        <v>0</v>
      </c>
      <c r="G54" s="18">
        <v>136</v>
      </c>
      <c r="H54" s="19">
        <v>0</v>
      </c>
      <c r="I54" s="19">
        <v>0</v>
      </c>
      <c r="J54" s="20">
        <v>0</v>
      </c>
    </row>
    <row r="55" spans="2:10">
      <c r="B55" s="18">
        <v>51</v>
      </c>
      <c r="C55" s="19">
        <v>0</v>
      </c>
      <c r="D55" s="19">
        <v>0</v>
      </c>
      <c r="E55" s="20">
        <v>0</v>
      </c>
      <c r="G55" s="18">
        <v>137</v>
      </c>
      <c r="H55" s="19"/>
      <c r="I55" s="19"/>
      <c r="J55" s="20"/>
    </row>
    <row r="56" spans="2:10">
      <c r="B56" s="18">
        <v>52</v>
      </c>
      <c r="C56" s="19">
        <v>0</v>
      </c>
      <c r="D56" s="19">
        <v>1</v>
      </c>
      <c r="E56" s="20">
        <v>0</v>
      </c>
      <c r="G56" s="18">
        <v>138</v>
      </c>
      <c r="H56" s="19">
        <v>0</v>
      </c>
      <c r="I56" s="19">
        <v>1</v>
      </c>
      <c r="J56" s="20">
        <v>5</v>
      </c>
    </row>
    <row r="57" spans="2:10">
      <c r="B57" s="18">
        <v>53</v>
      </c>
      <c r="C57" s="19">
        <v>1</v>
      </c>
      <c r="D57" s="19">
        <v>4</v>
      </c>
      <c r="E57" s="20">
        <v>0</v>
      </c>
      <c r="G57" s="18">
        <v>139</v>
      </c>
      <c r="H57" s="19">
        <v>0</v>
      </c>
      <c r="I57" s="19">
        <v>1</v>
      </c>
      <c r="J57" s="20">
        <v>8</v>
      </c>
    </row>
    <row r="58" spans="2:10">
      <c r="B58" s="18">
        <v>54</v>
      </c>
      <c r="C58" s="19">
        <v>0</v>
      </c>
      <c r="D58" s="19">
        <v>0</v>
      </c>
      <c r="E58" s="20">
        <v>23</v>
      </c>
      <c r="G58" s="18">
        <v>140</v>
      </c>
      <c r="H58" s="19">
        <v>0</v>
      </c>
      <c r="I58" s="19">
        <v>3</v>
      </c>
      <c r="J58" s="20">
        <v>6</v>
      </c>
    </row>
    <row r="59" spans="2:10">
      <c r="B59" s="18">
        <v>55</v>
      </c>
      <c r="C59" s="19">
        <v>0</v>
      </c>
      <c r="D59" s="19">
        <v>2</v>
      </c>
      <c r="E59" s="20">
        <v>23</v>
      </c>
      <c r="G59" s="18">
        <v>141</v>
      </c>
      <c r="H59" s="19"/>
      <c r="I59" s="19"/>
      <c r="J59" s="20"/>
    </row>
    <row r="60" spans="2:10">
      <c r="B60" s="18">
        <v>56</v>
      </c>
      <c r="C60" s="19">
        <v>0</v>
      </c>
      <c r="D60" s="19">
        <v>7</v>
      </c>
      <c r="E60" s="20">
        <v>66</v>
      </c>
      <c r="G60" s="18">
        <v>142</v>
      </c>
      <c r="H60" s="19">
        <v>0</v>
      </c>
      <c r="I60" s="19">
        <v>8</v>
      </c>
      <c r="J60" s="20">
        <v>15</v>
      </c>
    </row>
    <row r="61" spans="2:10">
      <c r="B61" s="18">
        <v>57</v>
      </c>
      <c r="C61" s="19">
        <v>0</v>
      </c>
      <c r="D61" s="19">
        <v>7</v>
      </c>
      <c r="E61" s="20">
        <v>459</v>
      </c>
      <c r="G61" s="18">
        <v>143</v>
      </c>
      <c r="H61" s="19">
        <v>0</v>
      </c>
      <c r="I61" s="19">
        <v>1</v>
      </c>
      <c r="J61" s="20">
        <v>8</v>
      </c>
    </row>
    <row r="62" spans="2:10">
      <c r="B62" s="18">
        <v>58</v>
      </c>
      <c r="C62" s="19">
        <v>0</v>
      </c>
      <c r="D62" s="19">
        <v>73</v>
      </c>
      <c r="E62" s="20">
        <v>491</v>
      </c>
      <c r="G62" s="18">
        <v>144</v>
      </c>
      <c r="H62" s="19">
        <v>0</v>
      </c>
      <c r="I62" s="19">
        <v>6</v>
      </c>
      <c r="J62" s="20">
        <v>18</v>
      </c>
    </row>
    <row r="63" spans="2:10">
      <c r="B63" s="18">
        <v>59</v>
      </c>
      <c r="C63" s="19">
        <v>0</v>
      </c>
      <c r="D63" s="19">
        <v>81</v>
      </c>
      <c r="E63" s="20">
        <v>279</v>
      </c>
      <c r="G63" s="18">
        <v>145</v>
      </c>
      <c r="H63" s="19"/>
      <c r="I63" s="19"/>
      <c r="J63" s="20"/>
    </row>
    <row r="64" spans="2:10">
      <c r="B64" s="18">
        <v>60</v>
      </c>
      <c r="C64" s="19">
        <v>0</v>
      </c>
      <c r="D64" s="19">
        <v>29</v>
      </c>
      <c r="E64" s="20">
        <v>267</v>
      </c>
      <c r="G64" s="18">
        <v>146</v>
      </c>
      <c r="H64" s="19">
        <v>0</v>
      </c>
      <c r="I64" s="19">
        <v>21</v>
      </c>
      <c r="J64" s="20">
        <v>13</v>
      </c>
    </row>
    <row r="65" spans="2:10">
      <c r="B65" s="18">
        <v>61</v>
      </c>
      <c r="C65" s="19">
        <v>0</v>
      </c>
      <c r="D65" s="19">
        <v>26</v>
      </c>
      <c r="E65" s="20">
        <v>177</v>
      </c>
      <c r="G65" s="18">
        <v>147</v>
      </c>
      <c r="H65" s="19">
        <v>0</v>
      </c>
      <c r="I65" s="19">
        <v>6</v>
      </c>
      <c r="J65" s="20">
        <v>5</v>
      </c>
    </row>
    <row r="66" spans="2:10">
      <c r="B66" s="18">
        <v>62</v>
      </c>
      <c r="C66" s="19">
        <v>0</v>
      </c>
      <c r="D66" s="19">
        <v>51</v>
      </c>
      <c r="E66" s="20">
        <v>312</v>
      </c>
      <c r="G66" s="18">
        <v>148</v>
      </c>
      <c r="H66" s="19">
        <v>0</v>
      </c>
      <c r="I66" s="19">
        <v>6</v>
      </c>
      <c r="J66" s="20">
        <v>10</v>
      </c>
    </row>
    <row r="67" spans="2:10">
      <c r="B67" s="18">
        <v>63</v>
      </c>
      <c r="C67" s="19">
        <v>0</v>
      </c>
      <c r="D67" s="19">
        <v>0</v>
      </c>
      <c r="E67" s="20">
        <v>0</v>
      </c>
      <c r="G67" s="18">
        <v>149</v>
      </c>
      <c r="H67" s="19"/>
      <c r="I67" s="19"/>
      <c r="J67" s="20"/>
    </row>
    <row r="68" spans="2:10">
      <c r="B68" s="18">
        <v>64</v>
      </c>
      <c r="C68" s="19">
        <v>0</v>
      </c>
      <c r="D68" s="19">
        <v>147</v>
      </c>
      <c r="E68" s="20">
        <v>337</v>
      </c>
      <c r="G68" s="18">
        <v>150</v>
      </c>
      <c r="H68" s="19">
        <v>0</v>
      </c>
      <c r="I68" s="19">
        <v>12</v>
      </c>
      <c r="J68" s="20">
        <v>27</v>
      </c>
    </row>
    <row r="69" spans="2:10">
      <c r="B69" s="18">
        <v>65</v>
      </c>
      <c r="C69" s="19">
        <v>0</v>
      </c>
      <c r="D69" s="19">
        <v>0</v>
      </c>
      <c r="E69" s="20">
        <v>0</v>
      </c>
      <c r="G69" s="18">
        <v>151</v>
      </c>
      <c r="H69" s="19">
        <v>0</v>
      </c>
      <c r="I69" s="19">
        <v>2</v>
      </c>
      <c r="J69" s="20">
        <v>10</v>
      </c>
    </row>
    <row r="70" spans="2:10">
      <c r="B70" s="18">
        <v>66</v>
      </c>
      <c r="C70" s="19">
        <v>0</v>
      </c>
      <c r="D70" s="19">
        <v>55</v>
      </c>
      <c r="E70" s="20">
        <v>72</v>
      </c>
      <c r="G70" s="18">
        <v>152</v>
      </c>
      <c r="H70" s="19">
        <v>0</v>
      </c>
      <c r="I70" s="19">
        <v>12</v>
      </c>
      <c r="J70" s="20">
        <v>85</v>
      </c>
    </row>
    <row r="71" spans="2:10">
      <c r="B71" s="18">
        <v>67</v>
      </c>
      <c r="C71" s="19">
        <v>0</v>
      </c>
      <c r="D71" s="19">
        <v>0</v>
      </c>
      <c r="E71" s="20">
        <v>0</v>
      </c>
      <c r="G71" s="18">
        <v>153</v>
      </c>
      <c r="H71" s="19"/>
      <c r="I71" s="19"/>
      <c r="J71" s="20"/>
    </row>
    <row r="72" spans="2:10">
      <c r="B72" s="18">
        <v>68</v>
      </c>
      <c r="C72" s="19">
        <v>0</v>
      </c>
      <c r="D72" s="19">
        <v>13</v>
      </c>
      <c r="E72" s="20">
        <v>9</v>
      </c>
      <c r="G72" s="18">
        <v>154</v>
      </c>
      <c r="H72" s="19">
        <v>0</v>
      </c>
      <c r="I72" s="19">
        <v>0</v>
      </c>
      <c r="J72" s="20">
        <v>0</v>
      </c>
    </row>
    <row r="73" spans="2:10">
      <c r="B73" s="18">
        <v>69</v>
      </c>
      <c r="C73" s="19">
        <v>0</v>
      </c>
      <c r="D73" s="19">
        <v>0</v>
      </c>
      <c r="E73" s="20">
        <v>0</v>
      </c>
      <c r="G73" s="18">
        <v>155</v>
      </c>
      <c r="H73" s="19">
        <v>0</v>
      </c>
      <c r="I73" s="19">
        <v>59</v>
      </c>
      <c r="J73" s="20">
        <v>379</v>
      </c>
    </row>
    <row r="74" spans="2:10">
      <c r="B74" s="18">
        <v>70</v>
      </c>
      <c r="C74" s="19">
        <v>0</v>
      </c>
      <c r="D74" s="19">
        <v>17</v>
      </c>
      <c r="E74" s="20">
        <v>109</v>
      </c>
      <c r="G74" s="18">
        <v>156</v>
      </c>
      <c r="H74" s="19">
        <v>0</v>
      </c>
      <c r="I74" s="19">
        <v>0</v>
      </c>
      <c r="J74" s="20">
        <v>0</v>
      </c>
    </row>
    <row r="75" spans="2:10">
      <c r="B75" s="18">
        <v>71</v>
      </c>
      <c r="C75" s="19">
        <v>0</v>
      </c>
      <c r="D75" s="19">
        <v>0</v>
      </c>
      <c r="E75" s="20">
        <v>0</v>
      </c>
      <c r="G75" s="18">
        <v>157</v>
      </c>
      <c r="H75" s="19"/>
      <c r="I75" s="19"/>
      <c r="J75" s="20"/>
    </row>
    <row r="76" spans="2:10">
      <c r="B76" s="18">
        <v>72</v>
      </c>
      <c r="C76" s="19">
        <v>0</v>
      </c>
      <c r="D76" s="19">
        <v>0</v>
      </c>
      <c r="E76" s="20">
        <v>0</v>
      </c>
      <c r="G76" s="18">
        <v>158</v>
      </c>
      <c r="H76" s="19">
        <v>0</v>
      </c>
      <c r="I76" s="19">
        <v>3</v>
      </c>
      <c r="J76" s="20">
        <v>17</v>
      </c>
    </row>
    <row r="77" spans="2:10">
      <c r="B77" s="18">
        <v>73</v>
      </c>
      <c r="C77" s="19"/>
      <c r="D77" s="19"/>
      <c r="E77" s="20"/>
      <c r="G77" s="18">
        <v>159</v>
      </c>
      <c r="H77" s="19">
        <v>0</v>
      </c>
      <c r="I77" s="19">
        <v>21</v>
      </c>
      <c r="J77" s="20">
        <v>11</v>
      </c>
    </row>
    <row r="78" spans="2:10">
      <c r="B78" s="18">
        <v>74</v>
      </c>
      <c r="C78" s="19">
        <v>0</v>
      </c>
      <c r="D78" s="19">
        <v>49</v>
      </c>
      <c r="E78" s="20">
        <v>213</v>
      </c>
      <c r="G78" s="18">
        <v>160</v>
      </c>
      <c r="H78" s="19">
        <v>0</v>
      </c>
      <c r="I78" s="19">
        <v>5</v>
      </c>
      <c r="J78" s="20">
        <v>22</v>
      </c>
    </row>
    <row r="79" spans="2:10">
      <c r="B79" s="18">
        <v>75</v>
      </c>
      <c r="C79" s="19"/>
      <c r="D79" s="19"/>
      <c r="E79" s="20"/>
      <c r="G79" s="18">
        <v>161</v>
      </c>
      <c r="H79" s="19"/>
      <c r="I79" s="19"/>
      <c r="J79" s="20"/>
    </row>
    <row r="80" spans="2:10">
      <c r="B80" s="18">
        <v>76</v>
      </c>
      <c r="C80" s="19">
        <v>0</v>
      </c>
      <c r="D80" s="19">
        <v>4</v>
      </c>
      <c r="E80" s="20">
        <v>120</v>
      </c>
      <c r="G80" s="18">
        <v>162</v>
      </c>
      <c r="H80" s="19">
        <v>0</v>
      </c>
      <c r="I80" s="19">
        <v>2</v>
      </c>
      <c r="J80" s="20">
        <v>9</v>
      </c>
    </row>
    <row r="81" spans="2:10">
      <c r="B81" s="18">
        <v>77</v>
      </c>
      <c r="C81" s="19"/>
      <c r="D81" s="19"/>
      <c r="E81" s="20"/>
      <c r="G81" s="18">
        <v>163</v>
      </c>
      <c r="H81" s="19">
        <v>0</v>
      </c>
      <c r="I81" s="19">
        <v>0</v>
      </c>
      <c r="J81" s="20">
        <v>6</v>
      </c>
    </row>
    <row r="82" spans="2:10">
      <c r="B82" s="18">
        <v>78</v>
      </c>
      <c r="C82" s="19">
        <v>0</v>
      </c>
      <c r="D82" s="19">
        <v>2</v>
      </c>
      <c r="E82" s="20">
        <v>5</v>
      </c>
      <c r="G82" s="18">
        <v>164</v>
      </c>
      <c r="H82" s="19">
        <v>0</v>
      </c>
      <c r="I82" s="19">
        <v>0</v>
      </c>
      <c r="J82" s="20">
        <v>2</v>
      </c>
    </row>
    <row r="83" spans="2:10">
      <c r="B83" s="18">
        <v>79</v>
      </c>
      <c r="C83" s="19"/>
      <c r="D83" s="19"/>
      <c r="E83" s="20"/>
      <c r="G83" s="18">
        <v>165</v>
      </c>
      <c r="H83" s="19"/>
      <c r="I83" s="19"/>
      <c r="J83" s="20"/>
    </row>
    <row r="84" spans="2:10">
      <c r="B84" s="18">
        <v>80</v>
      </c>
      <c r="C84" s="19">
        <v>0</v>
      </c>
      <c r="D84" s="19">
        <v>0</v>
      </c>
      <c r="E84" s="20">
        <v>3</v>
      </c>
      <c r="G84" s="18">
        <v>166</v>
      </c>
      <c r="H84" s="19">
        <v>0</v>
      </c>
      <c r="I84" s="19">
        <v>0</v>
      </c>
      <c r="J84" s="20">
        <v>4</v>
      </c>
    </row>
    <row r="85" spans="2:10">
      <c r="B85" s="18">
        <v>81</v>
      </c>
      <c r="C85" s="19"/>
      <c r="D85" s="19"/>
      <c r="E85" s="20"/>
      <c r="G85" s="18">
        <v>167</v>
      </c>
      <c r="H85" s="19">
        <v>0</v>
      </c>
      <c r="I85" s="19">
        <v>53</v>
      </c>
      <c r="J85" s="20">
        <v>543</v>
      </c>
    </row>
    <row r="86" spans="2:10">
      <c r="B86" s="18">
        <v>82</v>
      </c>
      <c r="C86" s="19">
        <v>0</v>
      </c>
      <c r="D86" s="19">
        <v>4</v>
      </c>
      <c r="E86" s="20">
        <v>8</v>
      </c>
      <c r="G86" s="18">
        <v>168</v>
      </c>
      <c r="H86" s="19">
        <v>0</v>
      </c>
      <c r="I86" s="19">
        <v>0</v>
      </c>
      <c r="J86" s="20">
        <v>0</v>
      </c>
    </row>
    <row r="87" spans="2:10">
      <c r="B87" s="18">
        <v>83</v>
      </c>
      <c r="C87" s="19"/>
      <c r="D87" s="19"/>
      <c r="E87" s="20"/>
      <c r="G87" s="18">
        <v>169</v>
      </c>
      <c r="H87" s="19">
        <v>0</v>
      </c>
      <c r="I87" s="19">
        <v>0</v>
      </c>
      <c r="J87" s="20">
        <v>0</v>
      </c>
    </row>
    <row r="88" spans="2:10">
      <c r="B88" s="18">
        <v>84</v>
      </c>
      <c r="C88" s="19">
        <v>0</v>
      </c>
      <c r="D88" s="19">
        <v>2</v>
      </c>
      <c r="E88" s="20">
        <v>0</v>
      </c>
      <c r="G88" s="21">
        <v>170</v>
      </c>
      <c r="H88" s="22">
        <v>0</v>
      </c>
      <c r="I88" s="22">
        <v>0</v>
      </c>
      <c r="J88" s="23">
        <v>0</v>
      </c>
    </row>
    <row r="89" spans="2:10">
      <c r="B89" s="21">
        <v>85</v>
      </c>
      <c r="C89" s="22"/>
      <c r="D89" s="22"/>
      <c r="E89" s="2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34"/>
  <sheetViews>
    <sheetView workbookViewId="0">
      <selection activeCell="B1" sqref="B1"/>
    </sheetView>
  </sheetViews>
  <sheetFormatPr defaultColWidth="8.85546875" defaultRowHeight="15"/>
  <cols>
    <col min="2" max="2" width="11.7109375" customWidth="1"/>
    <col min="3" max="4" width="6.140625" bestFit="1" customWidth="1"/>
    <col min="5" max="6" width="7.28515625" bestFit="1" customWidth="1"/>
    <col min="7" max="9" width="6.140625" bestFit="1" customWidth="1"/>
    <col min="10" max="10" width="6.7109375" bestFit="1" customWidth="1"/>
    <col min="11" max="11" width="5" bestFit="1" customWidth="1"/>
    <col min="12" max="12" width="6.85546875" bestFit="1" customWidth="1"/>
    <col min="13" max="13" width="5" bestFit="1" customWidth="1"/>
    <col min="14" max="14" width="6.28515625" bestFit="1" customWidth="1"/>
    <col min="15" max="15" width="5" bestFit="1" customWidth="1"/>
    <col min="16" max="16" width="6.5703125" bestFit="1" customWidth="1"/>
    <col min="17" max="17" width="5" bestFit="1" customWidth="1"/>
    <col min="18" max="18" width="6.28515625" bestFit="1" customWidth="1"/>
    <col min="19" max="19" width="5" bestFit="1" customWidth="1"/>
    <col min="20" max="20" width="6.42578125" bestFit="1" customWidth="1"/>
    <col min="21" max="21" width="5" bestFit="1" customWidth="1"/>
    <col min="22" max="22" width="6.5703125" bestFit="1" customWidth="1"/>
    <col min="23" max="23" width="5" bestFit="1" customWidth="1"/>
    <col min="24" max="24" width="5.85546875" bestFit="1" customWidth="1"/>
    <col min="25" max="25" width="5" bestFit="1" customWidth="1"/>
    <col min="26" max="26" width="6.85546875" bestFit="1" customWidth="1"/>
    <col min="27" max="27" width="5" bestFit="1" customWidth="1"/>
    <col min="28" max="28" width="6.28515625" bestFit="1" customWidth="1"/>
    <col min="29" max="29" width="5" bestFit="1" customWidth="1"/>
    <col min="30" max="30" width="6.140625" bestFit="1" customWidth="1"/>
    <col min="31" max="31" width="8" bestFit="1" customWidth="1"/>
    <col min="32" max="32" width="10.85546875" bestFit="1" customWidth="1"/>
    <col min="33" max="33" width="6.5703125" bestFit="1" customWidth="1"/>
    <col min="34" max="34" width="9.42578125" bestFit="1" customWidth="1"/>
    <col min="35" max="35" width="7.140625" bestFit="1" customWidth="1"/>
    <col min="36" max="36" width="10" bestFit="1" customWidth="1"/>
  </cols>
  <sheetData>
    <row r="1" spans="2:36" ht="15.75">
      <c r="B1" s="5" t="s">
        <v>275</v>
      </c>
    </row>
    <row r="2" spans="2:36" ht="15.7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2:36" ht="15.75">
      <c r="B3" s="90" t="s">
        <v>6</v>
      </c>
      <c r="C3" s="91" t="s">
        <v>192</v>
      </c>
      <c r="D3" s="92" t="s">
        <v>193</v>
      </c>
      <c r="E3" s="91" t="s">
        <v>202</v>
      </c>
      <c r="F3" s="92" t="s">
        <v>203</v>
      </c>
      <c r="G3" s="91" t="s">
        <v>204</v>
      </c>
      <c r="H3" s="92" t="s">
        <v>205</v>
      </c>
      <c r="I3" s="91" t="s">
        <v>206</v>
      </c>
      <c r="J3" s="92" t="s">
        <v>207</v>
      </c>
      <c r="K3" s="91" t="s">
        <v>208</v>
      </c>
      <c r="L3" s="92" t="s">
        <v>209</v>
      </c>
      <c r="M3" s="91" t="s">
        <v>210</v>
      </c>
      <c r="N3" s="92" t="s">
        <v>211</v>
      </c>
      <c r="O3" s="91" t="s">
        <v>212</v>
      </c>
      <c r="P3" s="92" t="s">
        <v>213</v>
      </c>
      <c r="Q3" s="91" t="s">
        <v>214</v>
      </c>
      <c r="R3" s="92" t="s">
        <v>215</v>
      </c>
      <c r="S3" s="91" t="s">
        <v>216</v>
      </c>
      <c r="T3" s="92" t="s">
        <v>217</v>
      </c>
      <c r="U3" s="91" t="s">
        <v>218</v>
      </c>
      <c r="V3" s="92" t="s">
        <v>219</v>
      </c>
      <c r="W3" s="91" t="s">
        <v>220</v>
      </c>
      <c r="X3" s="92" t="s">
        <v>221</v>
      </c>
      <c r="Y3" s="91" t="s">
        <v>222</v>
      </c>
      <c r="Z3" s="92" t="s">
        <v>223</v>
      </c>
      <c r="AA3" s="91" t="s">
        <v>224</v>
      </c>
      <c r="AB3" s="92" t="s">
        <v>225</v>
      </c>
      <c r="AC3" s="91" t="s">
        <v>226</v>
      </c>
      <c r="AD3" s="64" t="s">
        <v>227</v>
      </c>
      <c r="AE3" s="63" t="s">
        <v>228</v>
      </c>
      <c r="AF3" s="64" t="s">
        <v>229</v>
      </c>
      <c r="AG3" s="91" t="s">
        <v>230</v>
      </c>
      <c r="AH3" s="92" t="s">
        <v>231</v>
      </c>
      <c r="AI3" s="93" t="s">
        <v>232</v>
      </c>
      <c r="AJ3" s="92" t="s">
        <v>233</v>
      </c>
    </row>
    <row r="4" spans="2:36" ht="15.75">
      <c r="B4" s="94">
        <v>2.5</v>
      </c>
      <c r="C4" s="76">
        <v>45.1</v>
      </c>
      <c r="D4" s="77">
        <v>45.1</v>
      </c>
      <c r="E4" s="76">
        <v>100</v>
      </c>
      <c r="F4" s="77">
        <v>100</v>
      </c>
      <c r="G4" s="76">
        <v>9.5399999999999991</v>
      </c>
      <c r="H4" s="77">
        <v>9.5399999999999991</v>
      </c>
      <c r="I4" s="76">
        <v>36.1</v>
      </c>
      <c r="J4" s="77">
        <v>36.1</v>
      </c>
      <c r="K4" s="76">
        <v>6.24</v>
      </c>
      <c r="L4" s="77">
        <v>6.24</v>
      </c>
      <c r="M4" s="76">
        <v>1.22</v>
      </c>
      <c r="N4" s="77">
        <v>1.22</v>
      </c>
      <c r="O4" s="76">
        <v>4.8</v>
      </c>
      <c r="P4" s="77">
        <v>4.8</v>
      </c>
      <c r="Q4" s="76">
        <v>0.69</v>
      </c>
      <c r="R4" s="77">
        <v>0.69</v>
      </c>
      <c r="S4" s="76">
        <v>3.58</v>
      </c>
      <c r="T4" s="77">
        <v>3.58</v>
      </c>
      <c r="U4" s="76">
        <v>0.68</v>
      </c>
      <c r="V4" s="77">
        <v>0.68</v>
      </c>
      <c r="W4" s="76">
        <v>1.86</v>
      </c>
      <c r="X4" s="77">
        <v>1.86</v>
      </c>
      <c r="Y4" s="76">
        <v>0.25600000000000001</v>
      </c>
      <c r="Z4" s="77">
        <v>0.25600000000000001</v>
      </c>
      <c r="AA4" s="76">
        <v>1.72</v>
      </c>
      <c r="AB4" s="77">
        <v>1.72</v>
      </c>
      <c r="AC4" s="76">
        <v>0.248</v>
      </c>
      <c r="AD4" s="95">
        <v>0.248</v>
      </c>
      <c r="AE4" s="96">
        <f>M4/(SQRT(K4*O4))</f>
        <v>0.22291891324053661</v>
      </c>
      <c r="AF4" s="97">
        <f>N4/(SQRT(L4*P4))</f>
        <v>0.22291891324053661</v>
      </c>
      <c r="AG4" s="78">
        <f>C4/AA4</f>
        <v>26.220930232558139</v>
      </c>
      <c r="AH4" s="77">
        <f>D4/AB4</f>
        <v>26.220930232558139</v>
      </c>
      <c r="AI4" s="78">
        <f>O4/AA4</f>
        <v>2.7906976744186047</v>
      </c>
      <c r="AJ4" s="77">
        <f>P4/AB4</f>
        <v>2.7906976744186047</v>
      </c>
    </row>
    <row r="5" spans="2:36" ht="15.75">
      <c r="B5" s="94">
        <v>7.5</v>
      </c>
      <c r="C5" s="76">
        <v>49.1</v>
      </c>
      <c r="D5" s="77">
        <v>49.1</v>
      </c>
      <c r="E5" s="76">
        <v>106</v>
      </c>
      <c r="F5" s="77">
        <v>106</v>
      </c>
      <c r="G5" s="76">
        <v>10.5</v>
      </c>
      <c r="H5" s="77">
        <v>10.5</v>
      </c>
      <c r="I5" s="76">
        <v>36.299999999999997</v>
      </c>
      <c r="J5" s="77">
        <v>36.299999999999997</v>
      </c>
      <c r="K5" s="76">
        <v>6.29</v>
      </c>
      <c r="L5" s="77">
        <v>6.29</v>
      </c>
      <c r="M5" s="76">
        <v>1.23</v>
      </c>
      <c r="N5" s="77">
        <v>1.23</v>
      </c>
      <c r="O5" s="76">
        <v>4.54</v>
      </c>
      <c r="P5" s="77">
        <v>4.54</v>
      </c>
      <c r="Q5" s="76">
        <v>0.65</v>
      </c>
      <c r="R5" s="77">
        <v>0.65</v>
      </c>
      <c r="S5" s="76">
        <v>3.73</v>
      </c>
      <c r="T5" s="77">
        <v>3.73</v>
      </c>
      <c r="U5" s="76">
        <v>0.69</v>
      </c>
      <c r="V5" s="77">
        <v>0.69</v>
      </c>
      <c r="W5" s="76">
        <v>1.94</v>
      </c>
      <c r="X5" s="77">
        <v>1.94</v>
      </c>
      <c r="Y5" s="76">
        <v>0.27500000000000002</v>
      </c>
      <c r="Z5" s="77">
        <v>0.27500000000000002</v>
      </c>
      <c r="AA5" s="76">
        <v>1.69</v>
      </c>
      <c r="AB5" s="77">
        <v>1.69</v>
      </c>
      <c r="AC5" s="76">
        <v>0.24399999999999999</v>
      </c>
      <c r="AD5" s="78">
        <v>0.24399999999999999</v>
      </c>
      <c r="AE5" s="76">
        <f t="shared" ref="AE5:AF26" si="0">M5/(SQRT(K5*O5))</f>
        <v>0.230171666585997</v>
      </c>
      <c r="AF5" s="77">
        <f t="shared" si="0"/>
        <v>0.230171666585997</v>
      </c>
      <c r="AG5" s="78">
        <f t="shared" ref="AG5:AH26" si="1">C5/AA5</f>
        <v>29.053254437869825</v>
      </c>
      <c r="AH5" s="77">
        <f t="shared" si="1"/>
        <v>29.053254437869825</v>
      </c>
      <c r="AI5" s="78">
        <f t="shared" ref="AI5:AJ25" si="2">O5/AA5</f>
        <v>2.6863905325443787</v>
      </c>
      <c r="AJ5" s="77">
        <f t="shared" si="2"/>
        <v>2.6863905325443787</v>
      </c>
    </row>
    <row r="6" spans="2:36" ht="15.75">
      <c r="B6" s="94">
        <v>14.5</v>
      </c>
      <c r="C6" s="76">
        <v>47</v>
      </c>
      <c r="D6" s="77">
        <v>47</v>
      </c>
      <c r="E6" s="76">
        <v>100</v>
      </c>
      <c r="F6" s="77">
        <v>100</v>
      </c>
      <c r="G6" s="76">
        <v>9.67</v>
      </c>
      <c r="H6" s="77">
        <v>9.67</v>
      </c>
      <c r="I6" s="76">
        <v>35.799999999999997</v>
      </c>
      <c r="J6" s="77">
        <v>35.799999999999997</v>
      </c>
      <c r="K6" s="76">
        <v>6.17</v>
      </c>
      <c r="L6" s="77">
        <v>6.17</v>
      </c>
      <c r="M6" s="76">
        <v>1.2</v>
      </c>
      <c r="N6" s="77">
        <v>1.2</v>
      </c>
      <c r="O6" s="76">
        <v>4.8</v>
      </c>
      <c r="P6" s="77">
        <v>4.8</v>
      </c>
      <c r="Q6" s="76">
        <v>0.63</v>
      </c>
      <c r="R6" s="77">
        <v>0.63</v>
      </c>
      <c r="S6" s="76">
        <v>3.4</v>
      </c>
      <c r="T6" s="77">
        <v>3.4</v>
      </c>
      <c r="U6" s="76">
        <v>0.66</v>
      </c>
      <c r="V6" s="77">
        <v>0.66</v>
      </c>
      <c r="W6" s="76">
        <v>1.84</v>
      </c>
      <c r="X6" s="77">
        <v>1.84</v>
      </c>
      <c r="Y6" s="76">
        <v>0.25900000000000001</v>
      </c>
      <c r="Z6" s="77">
        <v>0.25900000000000001</v>
      </c>
      <c r="AA6" s="76">
        <v>1.69</v>
      </c>
      <c r="AB6" s="77">
        <v>1.69</v>
      </c>
      <c r="AC6" s="76">
        <v>0.26100000000000001</v>
      </c>
      <c r="AD6" s="78">
        <v>0.26100000000000001</v>
      </c>
      <c r="AE6" s="76">
        <f t="shared" si="0"/>
        <v>0.220504798787901</v>
      </c>
      <c r="AF6" s="77">
        <f t="shared" si="0"/>
        <v>0.220504798787901</v>
      </c>
      <c r="AG6" s="78">
        <f t="shared" si="1"/>
        <v>27.810650887573967</v>
      </c>
      <c r="AH6" s="77">
        <f t="shared" si="1"/>
        <v>27.810650887573967</v>
      </c>
      <c r="AI6" s="78">
        <f t="shared" si="2"/>
        <v>2.8402366863905324</v>
      </c>
      <c r="AJ6" s="77">
        <f t="shared" si="2"/>
        <v>2.8402366863905324</v>
      </c>
    </row>
    <row r="7" spans="2:36" ht="15.75">
      <c r="B7" s="94">
        <v>20.5</v>
      </c>
      <c r="C7" s="76">
        <v>43.8</v>
      </c>
      <c r="D7" s="77">
        <v>43.8</v>
      </c>
      <c r="E7" s="76">
        <v>88.2</v>
      </c>
      <c r="F7" s="77">
        <v>88.2</v>
      </c>
      <c r="G7" s="76">
        <v>8.8699999999999992</v>
      </c>
      <c r="H7" s="77">
        <v>8.8699999999999992</v>
      </c>
      <c r="I7" s="76">
        <v>32.299999999999997</v>
      </c>
      <c r="J7" s="77">
        <v>32.299999999999997</v>
      </c>
      <c r="K7" s="76">
        <v>5.36</v>
      </c>
      <c r="L7" s="77">
        <v>5.36</v>
      </c>
      <c r="M7" s="76">
        <v>1.02</v>
      </c>
      <c r="N7" s="77">
        <v>1.02</v>
      </c>
      <c r="O7" s="76">
        <v>3.94</v>
      </c>
      <c r="P7" s="77">
        <v>3.94</v>
      </c>
      <c r="Q7" s="76">
        <v>0.54</v>
      </c>
      <c r="R7" s="77">
        <v>0.54</v>
      </c>
      <c r="S7" s="76">
        <v>2.94</v>
      </c>
      <c r="T7" s="77">
        <v>2.94</v>
      </c>
      <c r="U7" s="76">
        <v>0.54</v>
      </c>
      <c r="V7" s="77">
        <v>0.54</v>
      </c>
      <c r="W7" s="76">
        <v>1.56</v>
      </c>
      <c r="X7" s="77">
        <v>1.56</v>
      </c>
      <c r="Y7" s="76">
        <v>0.219</v>
      </c>
      <c r="Z7" s="77">
        <v>0.219</v>
      </c>
      <c r="AA7" s="76">
        <v>1.43</v>
      </c>
      <c r="AB7" s="77">
        <v>1.43</v>
      </c>
      <c r="AC7" s="76">
        <v>0.21</v>
      </c>
      <c r="AD7" s="78">
        <v>0.21</v>
      </c>
      <c r="AE7" s="76">
        <f t="shared" si="0"/>
        <v>0.221957418980745</v>
      </c>
      <c r="AF7" s="77">
        <f t="shared" si="0"/>
        <v>0.221957418980745</v>
      </c>
      <c r="AG7" s="78">
        <f t="shared" si="1"/>
        <v>30.62937062937063</v>
      </c>
      <c r="AH7" s="77">
        <f t="shared" si="1"/>
        <v>30.62937062937063</v>
      </c>
      <c r="AI7" s="78">
        <f t="shared" si="2"/>
        <v>2.7552447552447554</v>
      </c>
      <c r="AJ7" s="77">
        <f t="shared" si="2"/>
        <v>2.7552447552447554</v>
      </c>
    </row>
    <row r="8" spans="2:36" ht="15.75">
      <c r="B8" s="94">
        <v>22.5</v>
      </c>
      <c r="C8" s="76">
        <v>41.4</v>
      </c>
      <c r="D8" s="77">
        <v>41.4</v>
      </c>
      <c r="E8" s="76">
        <v>85.4</v>
      </c>
      <c r="F8" s="77">
        <v>85.4</v>
      </c>
      <c r="G8" s="76">
        <v>8.56</v>
      </c>
      <c r="H8" s="77">
        <v>8.56</v>
      </c>
      <c r="I8" s="76">
        <v>29.5</v>
      </c>
      <c r="J8" s="77">
        <v>29.5</v>
      </c>
      <c r="K8" s="76">
        <v>4.99</v>
      </c>
      <c r="L8" s="77">
        <v>4.99</v>
      </c>
      <c r="M8" s="76">
        <v>0.93799999999999994</v>
      </c>
      <c r="N8" s="77">
        <v>0.93799999999999994</v>
      </c>
      <c r="O8" s="76">
        <v>3.3</v>
      </c>
      <c r="P8" s="77">
        <v>3.3</v>
      </c>
      <c r="Q8" s="76">
        <v>0.48</v>
      </c>
      <c r="R8" s="77">
        <v>0.48</v>
      </c>
      <c r="S8" s="76">
        <v>2.71</v>
      </c>
      <c r="T8" s="77">
        <v>2.71</v>
      </c>
      <c r="U8" s="76">
        <v>0.5</v>
      </c>
      <c r="V8" s="77">
        <v>0.5</v>
      </c>
      <c r="W8" s="76">
        <v>1.43</v>
      </c>
      <c r="X8" s="77">
        <v>1.43</v>
      </c>
      <c r="Y8" s="76">
        <v>0.20899999999999999</v>
      </c>
      <c r="Z8" s="77">
        <v>0.20899999999999999</v>
      </c>
      <c r="AA8" s="76">
        <v>1.3</v>
      </c>
      <c r="AB8" s="77">
        <v>1.3</v>
      </c>
      <c r="AC8" s="76">
        <v>0.191</v>
      </c>
      <c r="AD8" s="78">
        <v>0.191</v>
      </c>
      <c r="AE8" s="76">
        <f t="shared" si="0"/>
        <v>0.23115090367207225</v>
      </c>
      <c r="AF8" s="77">
        <f t="shared" si="0"/>
        <v>0.23115090367207225</v>
      </c>
      <c r="AG8" s="78">
        <f t="shared" si="1"/>
        <v>31.846153846153843</v>
      </c>
      <c r="AH8" s="77">
        <f t="shared" si="1"/>
        <v>31.846153846153843</v>
      </c>
      <c r="AI8" s="78">
        <f t="shared" si="2"/>
        <v>2.5384615384615383</v>
      </c>
      <c r="AJ8" s="77">
        <f t="shared" si="2"/>
        <v>2.5384615384615383</v>
      </c>
    </row>
    <row r="9" spans="2:36" ht="15.75">
      <c r="B9" s="94">
        <v>32.5</v>
      </c>
      <c r="C9" s="76">
        <v>25.8</v>
      </c>
      <c r="D9" s="98">
        <v>35.43692307692308</v>
      </c>
      <c r="E9" s="99">
        <v>51.4</v>
      </c>
      <c r="F9" s="98">
        <v>71.712307692307689</v>
      </c>
      <c r="G9" s="99">
        <v>5.45</v>
      </c>
      <c r="H9" s="98">
        <v>7.4571384615384613</v>
      </c>
      <c r="I9" s="99">
        <v>18.600000000000001</v>
      </c>
      <c r="J9" s="98">
        <v>25.36661538461539</v>
      </c>
      <c r="K9" s="99">
        <v>3.2</v>
      </c>
      <c r="L9" s="98">
        <v>4.3456307692307687</v>
      </c>
      <c r="M9" s="99">
        <v>0.57899999999999996</v>
      </c>
      <c r="N9" s="98">
        <v>0.77863384615384601</v>
      </c>
      <c r="O9" s="99">
        <v>2.2200000000000002</v>
      </c>
      <c r="P9" s="98">
        <v>2.9880461538461547</v>
      </c>
      <c r="Q9" s="99">
        <v>0.34</v>
      </c>
      <c r="R9" s="98">
        <v>0.4575538461538462</v>
      </c>
      <c r="S9" s="99">
        <v>1.87</v>
      </c>
      <c r="T9" s="98">
        <v>2.5171692307692313</v>
      </c>
      <c r="U9" s="99">
        <v>0.35</v>
      </c>
      <c r="V9" s="77">
        <v>0.47</v>
      </c>
      <c r="W9" s="76">
        <v>0.94</v>
      </c>
      <c r="X9" s="98">
        <v>1.2590153846153849</v>
      </c>
      <c r="Y9" s="99">
        <v>0.13600000000000001</v>
      </c>
      <c r="Z9" s="98">
        <v>0.18003076923076924</v>
      </c>
      <c r="AA9" s="99">
        <v>0.88</v>
      </c>
      <c r="AB9" s="98">
        <v>1.1815692307692307</v>
      </c>
      <c r="AC9" s="99">
        <v>0.13200000000000001</v>
      </c>
      <c r="AD9" s="100">
        <v>0.17852307692307698</v>
      </c>
      <c r="AE9" s="76">
        <f>M9/(SQRT(K9*O9))</f>
        <v>0.21723364398978595</v>
      </c>
      <c r="AF9" s="77">
        <f>N9/(SQRT(L9*P9))</f>
        <v>0.2160793255650876</v>
      </c>
      <c r="AG9" s="78">
        <f t="shared" si="1"/>
        <v>29.31818181818182</v>
      </c>
      <c r="AH9" s="77">
        <f t="shared" si="1"/>
        <v>29.991406473789748</v>
      </c>
      <c r="AI9" s="78">
        <f t="shared" si="2"/>
        <v>2.5227272727272729</v>
      </c>
      <c r="AJ9" s="77">
        <f t="shared" si="2"/>
        <v>2.5288794562641606</v>
      </c>
    </row>
    <row r="10" spans="2:36" ht="15.75">
      <c r="B10" s="94">
        <v>36.5</v>
      </c>
      <c r="C10" s="76">
        <v>26.3</v>
      </c>
      <c r="D10" s="98">
        <v>36.144615384615385</v>
      </c>
      <c r="E10" s="99">
        <v>53</v>
      </c>
      <c r="F10" s="98">
        <v>73.976923076923072</v>
      </c>
      <c r="G10" s="99">
        <v>5.71</v>
      </c>
      <c r="H10" s="98">
        <v>7.8251384615384607</v>
      </c>
      <c r="I10" s="99">
        <v>19.899999999999999</v>
      </c>
      <c r="J10" s="98">
        <v>27.206615384615382</v>
      </c>
      <c r="K10" s="99">
        <v>3.3</v>
      </c>
      <c r="L10" s="98">
        <v>4.487169230769231</v>
      </c>
      <c r="M10" s="99">
        <v>0.68600000000000005</v>
      </c>
      <c r="N10" s="98">
        <v>0.93008000000000013</v>
      </c>
      <c r="O10" s="99">
        <v>2.4700000000000002</v>
      </c>
      <c r="P10" s="98">
        <v>3.3418923076923086</v>
      </c>
      <c r="Q10" s="99">
        <v>0.35</v>
      </c>
      <c r="R10" s="98">
        <v>0.47170769230769233</v>
      </c>
      <c r="S10" s="99">
        <v>1.93</v>
      </c>
      <c r="T10" s="98">
        <v>2.6020923076923079</v>
      </c>
      <c r="U10" s="99">
        <v>0.35</v>
      </c>
      <c r="V10" s="77">
        <v>0.47</v>
      </c>
      <c r="W10" s="76">
        <v>1.02</v>
      </c>
      <c r="X10" s="98">
        <v>1.3722461538461539</v>
      </c>
      <c r="Y10" s="99">
        <v>0.14499999999999999</v>
      </c>
      <c r="Z10" s="98">
        <v>0.19276923076923072</v>
      </c>
      <c r="AA10" s="99">
        <v>0.98</v>
      </c>
      <c r="AB10" s="98">
        <v>1.3231076923076923</v>
      </c>
      <c r="AC10" s="99">
        <v>0.14499999999999999</v>
      </c>
      <c r="AD10" s="100">
        <v>0.1969230769230769</v>
      </c>
      <c r="AE10" s="76">
        <f t="shared" si="0"/>
        <v>0.24028057864005276</v>
      </c>
      <c r="AF10" s="77">
        <f t="shared" si="0"/>
        <v>0.24018056149588343</v>
      </c>
      <c r="AG10" s="78">
        <f t="shared" si="1"/>
        <v>26.836734693877553</v>
      </c>
      <c r="AH10" s="77">
        <f t="shared" si="1"/>
        <v>27.317969349550012</v>
      </c>
      <c r="AI10" s="78">
        <f t="shared" si="2"/>
        <v>2.5204081632653064</v>
      </c>
      <c r="AJ10" s="77">
        <f t="shared" si="2"/>
        <v>2.5257900979047005</v>
      </c>
    </row>
    <row r="11" spans="2:36" ht="15.75">
      <c r="B11" s="94">
        <v>38.5</v>
      </c>
      <c r="C11" s="76">
        <v>25.3</v>
      </c>
      <c r="D11" s="98">
        <v>34.729230769230774</v>
      </c>
      <c r="E11" s="99">
        <v>50.4</v>
      </c>
      <c r="F11" s="98">
        <v>70.296923076923079</v>
      </c>
      <c r="G11" s="99">
        <v>5.32</v>
      </c>
      <c r="H11" s="98">
        <v>7.273138461538462</v>
      </c>
      <c r="I11" s="99">
        <v>19.3</v>
      </c>
      <c r="J11" s="98">
        <v>26.357384615384618</v>
      </c>
      <c r="K11" s="99">
        <v>3.34</v>
      </c>
      <c r="L11" s="98">
        <v>4.5437846153846149</v>
      </c>
      <c r="M11" s="99">
        <v>0.65700000000000003</v>
      </c>
      <c r="N11" s="98">
        <v>0.88903384615384606</v>
      </c>
      <c r="O11" s="99">
        <v>2.2400000000000002</v>
      </c>
      <c r="P11" s="98">
        <v>3.0163538461538466</v>
      </c>
      <c r="Q11" s="99">
        <v>0.35</v>
      </c>
      <c r="R11" s="98">
        <v>0.47170769230769233</v>
      </c>
      <c r="S11" s="99">
        <v>1.93</v>
      </c>
      <c r="T11" s="98">
        <v>2.6020923076923079</v>
      </c>
      <c r="U11" s="99">
        <v>0.38</v>
      </c>
      <c r="V11" s="77">
        <v>0.51</v>
      </c>
      <c r="W11" s="76">
        <v>1.01</v>
      </c>
      <c r="X11" s="98">
        <v>1.3580923076923077</v>
      </c>
      <c r="Y11" s="99">
        <v>0.15</v>
      </c>
      <c r="Z11" s="98">
        <v>0.19984615384615381</v>
      </c>
      <c r="AA11" s="99">
        <v>0.92</v>
      </c>
      <c r="AB11" s="98">
        <v>1.2381846153846154</v>
      </c>
      <c r="AC11" s="99">
        <v>0.14199999999999999</v>
      </c>
      <c r="AD11" s="100">
        <v>0.19267692307692308</v>
      </c>
      <c r="AE11" s="76">
        <f t="shared" si="0"/>
        <v>0.24019730314824944</v>
      </c>
      <c r="AF11" s="77">
        <f t="shared" si="0"/>
        <v>0.24014208849825483</v>
      </c>
      <c r="AG11" s="78">
        <f t="shared" si="1"/>
        <v>27.5</v>
      </c>
      <c r="AH11" s="77">
        <f t="shared" si="1"/>
        <v>28.048507740861314</v>
      </c>
      <c r="AI11" s="78">
        <f t="shared" si="2"/>
        <v>2.4347826086956523</v>
      </c>
      <c r="AJ11" s="77">
        <f t="shared" si="2"/>
        <v>2.4361099376258046</v>
      </c>
    </row>
    <row r="12" spans="2:36" ht="15.75">
      <c r="B12" s="94">
        <v>44.5</v>
      </c>
      <c r="C12" s="76">
        <v>41.9</v>
      </c>
      <c r="D12" s="77">
        <v>41.9</v>
      </c>
      <c r="E12" s="76">
        <v>90.4</v>
      </c>
      <c r="F12" s="77">
        <v>90.4</v>
      </c>
      <c r="G12" s="76">
        <v>9.0299999999999994</v>
      </c>
      <c r="H12" s="77">
        <v>9.0299999999999994</v>
      </c>
      <c r="I12" s="76">
        <v>31.8</v>
      </c>
      <c r="J12" s="77">
        <v>31.8</v>
      </c>
      <c r="K12" s="76">
        <v>5.28</v>
      </c>
      <c r="L12" s="77">
        <v>5.28</v>
      </c>
      <c r="M12" s="76">
        <v>1.1399999999999999</v>
      </c>
      <c r="N12" s="77">
        <v>1.1399999999999999</v>
      </c>
      <c r="O12" s="76">
        <v>3.73</v>
      </c>
      <c r="P12" s="77">
        <v>3.73</v>
      </c>
      <c r="Q12" s="76">
        <v>0.55000000000000004</v>
      </c>
      <c r="R12" s="77">
        <v>0.55000000000000004</v>
      </c>
      <c r="S12" s="76">
        <v>2.93</v>
      </c>
      <c r="T12" s="77">
        <v>2.93</v>
      </c>
      <c r="U12" s="76">
        <v>0.54</v>
      </c>
      <c r="V12" s="77">
        <v>0.54</v>
      </c>
      <c r="W12" s="76">
        <v>1.48</v>
      </c>
      <c r="X12" s="77">
        <v>1.48</v>
      </c>
      <c r="Y12" s="76">
        <v>0.20799999999999999</v>
      </c>
      <c r="Z12" s="77">
        <v>0.20799999999999999</v>
      </c>
      <c r="AA12" s="76">
        <v>1.36</v>
      </c>
      <c r="AB12" s="77">
        <v>1.36</v>
      </c>
      <c r="AC12" s="76">
        <v>0.20300000000000001</v>
      </c>
      <c r="AD12" s="78">
        <v>0.20300000000000001</v>
      </c>
      <c r="AE12" s="76">
        <f t="shared" si="0"/>
        <v>0.25688188188930905</v>
      </c>
      <c r="AF12" s="77">
        <f t="shared" si="0"/>
        <v>0.25688188188930905</v>
      </c>
      <c r="AG12" s="78">
        <f t="shared" si="1"/>
        <v>30.808823529411761</v>
      </c>
      <c r="AH12" s="77">
        <f t="shared" si="1"/>
        <v>30.808823529411761</v>
      </c>
      <c r="AI12" s="78">
        <f t="shared" si="2"/>
        <v>2.742647058823529</v>
      </c>
      <c r="AJ12" s="77">
        <f t="shared" si="2"/>
        <v>2.742647058823529</v>
      </c>
    </row>
    <row r="13" spans="2:36" ht="15.75">
      <c r="B13" s="94">
        <v>47.5</v>
      </c>
      <c r="C13" s="76">
        <v>32.5</v>
      </c>
      <c r="D13" s="77">
        <v>32.5</v>
      </c>
      <c r="E13" s="76">
        <v>67.3</v>
      </c>
      <c r="F13" s="77">
        <v>67.3</v>
      </c>
      <c r="G13" s="76">
        <v>6.91</v>
      </c>
      <c r="H13" s="77">
        <v>6.91</v>
      </c>
      <c r="I13" s="76">
        <v>25.3</v>
      </c>
      <c r="J13" s="77">
        <v>25.3</v>
      </c>
      <c r="K13" s="76">
        <v>4.46</v>
      </c>
      <c r="L13" s="77">
        <v>4.46</v>
      </c>
      <c r="M13" s="76">
        <v>0.89</v>
      </c>
      <c r="N13" s="77">
        <v>0.89</v>
      </c>
      <c r="O13" s="76">
        <v>3.38</v>
      </c>
      <c r="P13" s="77">
        <v>3.38</v>
      </c>
      <c r="Q13" s="76">
        <v>0.45</v>
      </c>
      <c r="R13" s="77">
        <v>0.45</v>
      </c>
      <c r="S13" s="76">
        <v>2.4500000000000002</v>
      </c>
      <c r="T13" s="77">
        <v>2.4500000000000002</v>
      </c>
      <c r="U13" s="76">
        <v>0.48</v>
      </c>
      <c r="V13" s="77">
        <v>0.48</v>
      </c>
      <c r="W13" s="76">
        <v>1.35</v>
      </c>
      <c r="X13" s="77">
        <v>1.35</v>
      </c>
      <c r="Y13" s="76">
        <v>0.193</v>
      </c>
      <c r="Z13" s="77">
        <v>0.193</v>
      </c>
      <c r="AA13" s="76">
        <v>1.28</v>
      </c>
      <c r="AB13" s="77">
        <v>1.28</v>
      </c>
      <c r="AC13" s="76">
        <v>0.19</v>
      </c>
      <c r="AD13" s="78">
        <v>0.19</v>
      </c>
      <c r="AE13" s="76">
        <f t="shared" si="0"/>
        <v>0.22922618533167627</v>
      </c>
      <c r="AF13" s="77">
        <f t="shared" si="0"/>
        <v>0.22922618533167627</v>
      </c>
      <c r="AG13" s="78">
        <f t="shared" si="1"/>
        <v>25.390625</v>
      </c>
      <c r="AH13" s="77">
        <f t="shared" si="1"/>
        <v>25.390625</v>
      </c>
      <c r="AI13" s="78">
        <f t="shared" si="2"/>
        <v>2.640625</v>
      </c>
      <c r="AJ13" s="77">
        <f t="shared" si="2"/>
        <v>2.640625</v>
      </c>
    </row>
    <row r="14" spans="2:36" ht="15.75">
      <c r="B14" s="94">
        <v>54.5</v>
      </c>
      <c r="C14" s="76">
        <v>42.9</v>
      </c>
      <c r="D14" s="77">
        <v>42.9</v>
      </c>
      <c r="E14" s="76">
        <v>87.3</v>
      </c>
      <c r="F14" s="77">
        <v>87.3</v>
      </c>
      <c r="G14" s="76">
        <v>9.0500000000000007</v>
      </c>
      <c r="H14" s="77">
        <v>9.0500000000000007</v>
      </c>
      <c r="I14" s="76">
        <v>32.700000000000003</v>
      </c>
      <c r="J14" s="77">
        <v>32.700000000000003</v>
      </c>
      <c r="K14" s="76">
        <v>5.32</v>
      </c>
      <c r="L14" s="77">
        <v>5.32</v>
      </c>
      <c r="M14" s="76">
        <v>1.1000000000000001</v>
      </c>
      <c r="N14" s="77">
        <v>1.1000000000000001</v>
      </c>
      <c r="O14" s="76">
        <v>4.28</v>
      </c>
      <c r="P14" s="77">
        <v>4.28</v>
      </c>
      <c r="Q14" s="76">
        <v>0.56000000000000005</v>
      </c>
      <c r="R14" s="77">
        <v>0.56000000000000005</v>
      </c>
      <c r="S14" s="76">
        <v>2.96</v>
      </c>
      <c r="T14" s="77">
        <v>2.96</v>
      </c>
      <c r="U14" s="76">
        <v>0.57999999999999996</v>
      </c>
      <c r="V14" s="77">
        <v>0.57999999999999996</v>
      </c>
      <c r="W14" s="76">
        <v>1.58</v>
      </c>
      <c r="X14" s="77">
        <v>1.58</v>
      </c>
      <c r="Y14" s="76">
        <v>0.223</v>
      </c>
      <c r="Z14" s="77">
        <v>0.223</v>
      </c>
      <c r="AA14" s="76">
        <v>1.41</v>
      </c>
      <c r="AB14" s="77">
        <v>1.41</v>
      </c>
      <c r="AC14" s="76">
        <v>0.20499999999999999</v>
      </c>
      <c r="AD14" s="78">
        <v>0.20499999999999999</v>
      </c>
      <c r="AE14" s="76">
        <f t="shared" si="0"/>
        <v>0.23052338307741602</v>
      </c>
      <c r="AF14" s="77">
        <f t="shared" si="0"/>
        <v>0.23052338307741602</v>
      </c>
      <c r="AG14" s="78">
        <f t="shared" si="1"/>
        <v>30.425531914893618</v>
      </c>
      <c r="AH14" s="77">
        <f t="shared" si="1"/>
        <v>30.425531914893618</v>
      </c>
      <c r="AI14" s="78">
        <f t="shared" si="2"/>
        <v>3.0354609929078018</v>
      </c>
      <c r="AJ14" s="77">
        <f t="shared" si="2"/>
        <v>3.0354609929078018</v>
      </c>
    </row>
    <row r="15" spans="2:36" ht="15.75">
      <c r="B15" s="94">
        <v>58.5</v>
      </c>
      <c r="C15" s="76">
        <v>44.2</v>
      </c>
      <c r="D15" s="77">
        <v>44.2</v>
      </c>
      <c r="E15" s="76">
        <v>90.4</v>
      </c>
      <c r="F15" s="77">
        <v>90.4</v>
      </c>
      <c r="G15" s="76">
        <v>9.42</v>
      </c>
      <c r="H15" s="77">
        <v>9.42</v>
      </c>
      <c r="I15" s="76">
        <v>33</v>
      </c>
      <c r="J15" s="77">
        <v>33</v>
      </c>
      <c r="K15" s="76">
        <v>5.4</v>
      </c>
      <c r="L15" s="77">
        <v>5.4</v>
      </c>
      <c r="M15" s="76">
        <v>1.1100000000000001</v>
      </c>
      <c r="N15" s="77">
        <v>1.1100000000000001</v>
      </c>
      <c r="O15" s="76">
        <v>3.69</v>
      </c>
      <c r="P15" s="77">
        <v>3.69</v>
      </c>
      <c r="Q15" s="76">
        <v>0.55000000000000004</v>
      </c>
      <c r="R15" s="77">
        <v>0.55000000000000004</v>
      </c>
      <c r="S15" s="76">
        <v>3.01</v>
      </c>
      <c r="T15" s="77">
        <v>3.01</v>
      </c>
      <c r="U15" s="76">
        <v>0.57999999999999996</v>
      </c>
      <c r="V15" s="77">
        <v>0.57999999999999996</v>
      </c>
      <c r="W15" s="76">
        <v>1.49</v>
      </c>
      <c r="X15" s="77">
        <v>1.49</v>
      </c>
      <c r="Y15" s="76">
        <v>0.20799999999999999</v>
      </c>
      <c r="Z15" s="77">
        <v>0.20799999999999999</v>
      </c>
      <c r="AA15" s="76">
        <v>1.3</v>
      </c>
      <c r="AB15" s="77">
        <v>1.3</v>
      </c>
      <c r="AC15" s="76">
        <v>0.19</v>
      </c>
      <c r="AD15" s="78">
        <v>0.19</v>
      </c>
      <c r="AE15" s="76">
        <f t="shared" si="0"/>
        <v>0.24866400021819951</v>
      </c>
      <c r="AF15" s="77">
        <f t="shared" si="0"/>
        <v>0.24866400021819951</v>
      </c>
      <c r="AG15" s="78">
        <f t="shared" si="1"/>
        <v>34</v>
      </c>
      <c r="AH15" s="77">
        <f t="shared" si="1"/>
        <v>34</v>
      </c>
      <c r="AI15" s="78">
        <f t="shared" si="2"/>
        <v>2.8384615384615381</v>
      </c>
      <c r="AJ15" s="77">
        <f t="shared" si="2"/>
        <v>2.8384615384615381</v>
      </c>
    </row>
    <row r="16" spans="2:36" ht="15.75">
      <c r="B16" s="94">
        <v>60.5</v>
      </c>
      <c r="C16" s="76">
        <v>34.200000000000003</v>
      </c>
      <c r="D16" s="98">
        <v>47.326153846153858</v>
      </c>
      <c r="E16" s="99">
        <v>68.2</v>
      </c>
      <c r="F16" s="98">
        <v>95.490769230769232</v>
      </c>
      <c r="G16" s="99">
        <v>7.24</v>
      </c>
      <c r="H16" s="98">
        <v>9.9906769230769221</v>
      </c>
      <c r="I16" s="99">
        <v>26.3</v>
      </c>
      <c r="J16" s="98">
        <v>36.265076923076926</v>
      </c>
      <c r="K16" s="99">
        <v>4.57</v>
      </c>
      <c r="L16" s="98">
        <v>6.2847076923076903</v>
      </c>
      <c r="M16" s="99">
        <v>0.88500000000000001</v>
      </c>
      <c r="N16" s="98">
        <v>1.2117415384615384</v>
      </c>
      <c r="O16" s="99">
        <v>3.41</v>
      </c>
      <c r="P16" s="98">
        <v>4.6723538461538459</v>
      </c>
      <c r="Q16" s="99">
        <v>0.46</v>
      </c>
      <c r="R16" s="98">
        <v>0.62740000000000007</v>
      </c>
      <c r="S16" s="99">
        <v>2.52</v>
      </c>
      <c r="T16" s="98">
        <v>3.4371692307692308</v>
      </c>
      <c r="U16" s="99">
        <v>0.5</v>
      </c>
      <c r="V16" s="98">
        <v>0.67953878461538464</v>
      </c>
      <c r="W16" s="99">
        <v>1.39</v>
      </c>
      <c r="X16" s="98">
        <v>1.8959384615384616</v>
      </c>
      <c r="Y16" s="99">
        <v>0.20200000000000001</v>
      </c>
      <c r="Z16" s="98">
        <v>0.27344615384615384</v>
      </c>
      <c r="AA16" s="99">
        <v>1.23</v>
      </c>
      <c r="AB16" s="98">
        <v>1.6769538461538462</v>
      </c>
      <c r="AC16" s="99">
        <v>0.17799999999999999</v>
      </c>
      <c r="AD16" s="100">
        <v>0.24363076923076923</v>
      </c>
      <c r="AE16" s="76">
        <f t="shared" si="0"/>
        <v>0.22418573825515856</v>
      </c>
      <c r="AF16" s="77">
        <f t="shared" si="0"/>
        <v>0.22361430957990341</v>
      </c>
      <c r="AG16" s="78">
        <f t="shared" si="1"/>
        <v>27.804878048780491</v>
      </c>
      <c r="AH16" s="77">
        <f t="shared" si="1"/>
        <v>28.221500522926192</v>
      </c>
      <c r="AI16" s="78">
        <f t="shared" si="2"/>
        <v>2.7723577235772359</v>
      </c>
      <c r="AJ16" s="77">
        <f t="shared" si="2"/>
        <v>2.7862149318361129</v>
      </c>
    </row>
    <row r="17" spans="2:36" ht="15.75">
      <c r="B17" s="94">
        <v>62.5</v>
      </c>
      <c r="C17" s="76">
        <v>32.6</v>
      </c>
      <c r="D17" s="98">
        <v>45.061538461538468</v>
      </c>
      <c r="E17" s="99">
        <v>67</v>
      </c>
      <c r="F17" s="98">
        <v>93.792307692307702</v>
      </c>
      <c r="G17" s="99">
        <v>7.22</v>
      </c>
      <c r="H17" s="98">
        <v>9.9623692307692302</v>
      </c>
      <c r="I17" s="99">
        <v>25.5</v>
      </c>
      <c r="J17" s="98">
        <v>35.132769230769235</v>
      </c>
      <c r="K17" s="99">
        <v>4.28</v>
      </c>
      <c r="L17" s="98">
        <v>5.8742461538461521</v>
      </c>
      <c r="M17" s="99">
        <v>0.80700000000000005</v>
      </c>
      <c r="N17" s="98">
        <v>1.1013415384615384</v>
      </c>
      <c r="O17" s="99">
        <v>3.01</v>
      </c>
      <c r="P17" s="98">
        <v>4.1062000000000003</v>
      </c>
      <c r="Q17" s="99">
        <v>0.46</v>
      </c>
      <c r="R17" s="98">
        <v>0.62740000000000007</v>
      </c>
      <c r="S17" s="99">
        <v>2.65</v>
      </c>
      <c r="T17" s="98">
        <v>3.6211692307692305</v>
      </c>
      <c r="U17" s="99">
        <v>0.5</v>
      </c>
      <c r="V17" s="98">
        <v>0.67953878461538464</v>
      </c>
      <c r="W17" s="99">
        <v>1.34</v>
      </c>
      <c r="X17" s="98">
        <v>1.8251692307692309</v>
      </c>
      <c r="Y17" s="99">
        <v>0.188</v>
      </c>
      <c r="Z17" s="98">
        <v>0.25363076923076922</v>
      </c>
      <c r="AA17" s="99">
        <v>1.22</v>
      </c>
      <c r="AB17" s="98">
        <v>1.6628000000000001</v>
      </c>
      <c r="AC17" s="99">
        <v>0.185</v>
      </c>
      <c r="AD17" s="100">
        <v>0.25353846153846155</v>
      </c>
      <c r="AE17" s="76">
        <f t="shared" si="0"/>
        <v>0.22483732126294062</v>
      </c>
      <c r="AF17" s="77">
        <f t="shared" si="0"/>
        <v>0.22424661678721675</v>
      </c>
      <c r="AG17" s="78">
        <f t="shared" si="1"/>
        <v>26.721311475409838</v>
      </c>
      <c r="AH17" s="77">
        <f t="shared" si="1"/>
        <v>27.099794600395999</v>
      </c>
      <c r="AI17" s="78">
        <f t="shared" si="2"/>
        <v>2.4672131147540983</v>
      </c>
      <c r="AJ17" s="77">
        <f t="shared" si="2"/>
        <v>2.469449121962954</v>
      </c>
    </row>
    <row r="18" spans="2:36" ht="15.75">
      <c r="B18" s="94">
        <v>67.5</v>
      </c>
      <c r="C18" s="76">
        <v>28.2</v>
      </c>
      <c r="D18" s="98">
        <v>38.83384615384616</v>
      </c>
      <c r="E18" s="99">
        <v>57.2</v>
      </c>
      <c r="F18" s="98">
        <v>79.921538461538461</v>
      </c>
      <c r="G18" s="99">
        <v>6.18</v>
      </c>
      <c r="H18" s="98">
        <v>8.4903692307692307</v>
      </c>
      <c r="I18" s="99">
        <v>22.1</v>
      </c>
      <c r="J18" s="98">
        <v>30.32046153846154</v>
      </c>
      <c r="K18" s="99">
        <v>3.91</v>
      </c>
      <c r="L18" s="98">
        <v>5.3505538461538444</v>
      </c>
      <c r="M18" s="99">
        <v>0.64900000000000002</v>
      </c>
      <c r="N18" s="98">
        <v>0.87771076923076918</v>
      </c>
      <c r="O18" s="99">
        <v>2.82</v>
      </c>
      <c r="P18" s="98">
        <v>3.8372769230769226</v>
      </c>
      <c r="Q18" s="99">
        <v>0.39</v>
      </c>
      <c r="R18" s="98">
        <v>0.5283230769230769</v>
      </c>
      <c r="S18" s="99">
        <v>2.02</v>
      </c>
      <c r="T18" s="98">
        <v>2.7294769230769229</v>
      </c>
      <c r="U18" s="99">
        <v>0.36</v>
      </c>
      <c r="V18" s="98">
        <v>0.48138493846153851</v>
      </c>
      <c r="W18" s="99">
        <v>1.06</v>
      </c>
      <c r="X18" s="98">
        <v>1.4288615384615386</v>
      </c>
      <c r="Y18" s="99">
        <v>0.156</v>
      </c>
      <c r="Z18" s="98">
        <v>0.2083384615384615</v>
      </c>
      <c r="AA18" s="99">
        <v>1</v>
      </c>
      <c r="AB18" s="98">
        <v>1.3514153846153847</v>
      </c>
      <c r="AC18" s="99">
        <v>0.153</v>
      </c>
      <c r="AD18" s="100">
        <v>0.20824615384615386</v>
      </c>
      <c r="AE18" s="76">
        <f t="shared" si="0"/>
        <v>0.19544823997900887</v>
      </c>
      <c r="AF18" s="77">
        <f t="shared" si="0"/>
        <v>0.19370484636268301</v>
      </c>
      <c r="AG18" s="78">
        <f t="shared" si="1"/>
        <v>28.2</v>
      </c>
      <c r="AH18" s="77">
        <f t="shared" si="1"/>
        <v>28.735684524487151</v>
      </c>
      <c r="AI18" s="78">
        <f t="shared" si="2"/>
        <v>2.82</v>
      </c>
      <c r="AJ18" s="77">
        <f t="shared" si="2"/>
        <v>2.8394503768129136</v>
      </c>
    </row>
    <row r="19" spans="2:36" ht="15.75">
      <c r="B19" s="94">
        <v>70.5</v>
      </c>
      <c r="C19" s="76">
        <v>28.6</v>
      </c>
      <c r="D19" s="98">
        <v>39.4</v>
      </c>
      <c r="E19" s="99">
        <v>57.9</v>
      </c>
      <c r="F19" s="98">
        <v>80.912307692307692</v>
      </c>
      <c r="G19" s="99">
        <v>6.25</v>
      </c>
      <c r="H19" s="98">
        <v>8.5894461538461524</v>
      </c>
      <c r="I19" s="99">
        <v>22.6</v>
      </c>
      <c r="J19" s="98">
        <v>31.028153846153849</v>
      </c>
      <c r="K19" s="99">
        <v>3.8</v>
      </c>
      <c r="L19" s="98">
        <v>5.1948615384615371</v>
      </c>
      <c r="M19" s="99">
        <v>0.72299999999999998</v>
      </c>
      <c r="N19" s="98">
        <v>0.98244923076923074</v>
      </c>
      <c r="O19" s="99">
        <v>2.67</v>
      </c>
      <c r="P19" s="98">
        <v>3.6249692307692305</v>
      </c>
      <c r="Q19" s="99">
        <v>0.35</v>
      </c>
      <c r="R19" s="98">
        <v>0.47170769230769233</v>
      </c>
      <c r="S19" s="99">
        <v>1.84</v>
      </c>
      <c r="T19" s="98">
        <v>2.4747076923076925</v>
      </c>
      <c r="U19" s="99">
        <v>0.34</v>
      </c>
      <c r="V19" s="98">
        <v>0.45307724615384615</v>
      </c>
      <c r="W19" s="99">
        <v>0.93</v>
      </c>
      <c r="X19" s="98">
        <v>1.2448615384615387</v>
      </c>
      <c r="Y19" s="99">
        <v>0.13600000000000001</v>
      </c>
      <c r="Z19" s="98">
        <v>0.18003076923076924</v>
      </c>
      <c r="AA19" s="99">
        <v>0.92</v>
      </c>
      <c r="AB19" s="98">
        <v>1.2381846153846154</v>
      </c>
      <c r="AC19" s="99">
        <v>0.15</v>
      </c>
      <c r="AD19" s="100">
        <v>0.20400000000000001</v>
      </c>
      <c r="AE19" s="76">
        <f t="shared" si="0"/>
        <v>0.22698171250553556</v>
      </c>
      <c r="AF19" s="77">
        <f t="shared" si="0"/>
        <v>0.22639715570572011</v>
      </c>
      <c r="AG19" s="78">
        <f t="shared" si="1"/>
        <v>31.086956521739129</v>
      </c>
      <c r="AH19" s="77">
        <f t="shared" si="1"/>
        <v>31.820779801694787</v>
      </c>
      <c r="AI19" s="78">
        <f t="shared" si="2"/>
        <v>2.902173913043478</v>
      </c>
      <c r="AJ19" s="77">
        <f t="shared" si="2"/>
        <v>2.9276484182798637</v>
      </c>
    </row>
    <row r="20" spans="2:36" ht="15.75">
      <c r="B20" s="94">
        <v>72.5</v>
      </c>
      <c r="C20" s="76">
        <v>25.4</v>
      </c>
      <c r="D20" s="98">
        <v>34.870769230769234</v>
      </c>
      <c r="E20" s="99">
        <v>51.9</v>
      </c>
      <c r="F20" s="98">
        <v>72.42</v>
      </c>
      <c r="G20" s="99">
        <v>5.6</v>
      </c>
      <c r="H20" s="98">
        <v>7.6694461538461534</v>
      </c>
      <c r="I20" s="99">
        <v>21</v>
      </c>
      <c r="J20" s="98">
        <v>28.763538461538463</v>
      </c>
      <c r="K20" s="99">
        <v>3.57</v>
      </c>
      <c r="L20" s="98">
        <v>4.8693230769230773</v>
      </c>
      <c r="M20" s="99">
        <v>0.74099999999999999</v>
      </c>
      <c r="N20" s="98">
        <v>1.0079261538461537</v>
      </c>
      <c r="O20" s="99">
        <v>2.75</v>
      </c>
      <c r="P20" s="98">
        <v>3.7382</v>
      </c>
      <c r="Q20" s="99">
        <v>0.39</v>
      </c>
      <c r="R20" s="98">
        <v>0.5283230769230769</v>
      </c>
      <c r="S20" s="99">
        <v>2.0699999999999998</v>
      </c>
      <c r="T20" s="98">
        <v>2.8002461538461536</v>
      </c>
      <c r="U20" s="99">
        <v>0.41</v>
      </c>
      <c r="V20" s="98">
        <v>0.55215416923076932</v>
      </c>
      <c r="W20" s="99">
        <v>1.1299999999999999</v>
      </c>
      <c r="X20" s="98">
        <v>1.5279384615384615</v>
      </c>
      <c r="Y20" s="99">
        <v>0.16300000000000001</v>
      </c>
      <c r="Z20" s="98">
        <v>0.21824615384615384</v>
      </c>
      <c r="AA20" s="99">
        <v>1.08</v>
      </c>
      <c r="AB20" s="98">
        <v>1.4646461538461539</v>
      </c>
      <c r="AC20" s="99">
        <v>0.16400000000000001</v>
      </c>
      <c r="AD20" s="100">
        <v>0.22381538461538464</v>
      </c>
      <c r="AE20" s="76">
        <f t="shared" si="0"/>
        <v>0.23649270731071934</v>
      </c>
      <c r="AF20" s="77">
        <f t="shared" si="0"/>
        <v>0.23624528662282962</v>
      </c>
      <c r="AG20" s="78">
        <f t="shared" si="1"/>
        <v>23.518518518518515</v>
      </c>
      <c r="AH20" s="77">
        <f t="shared" si="1"/>
        <v>23.808323354551376</v>
      </c>
      <c r="AI20" s="78">
        <f t="shared" si="2"/>
        <v>2.5462962962962963</v>
      </c>
      <c r="AJ20" s="77">
        <f t="shared" si="2"/>
        <v>2.5522888174618177</v>
      </c>
    </row>
    <row r="21" spans="2:36" ht="15.75">
      <c r="B21" s="94">
        <v>76.5</v>
      </c>
      <c r="C21" s="76">
        <v>43.2</v>
      </c>
      <c r="D21" s="77">
        <v>43.2</v>
      </c>
      <c r="E21" s="76">
        <v>86.7</v>
      </c>
      <c r="F21" s="77">
        <v>86.7</v>
      </c>
      <c r="G21" s="76">
        <v>9.2200000000000006</v>
      </c>
      <c r="H21" s="77">
        <v>9.2200000000000006</v>
      </c>
      <c r="I21" s="76">
        <v>34</v>
      </c>
      <c r="J21" s="77">
        <v>34</v>
      </c>
      <c r="K21" s="76">
        <v>5.55</v>
      </c>
      <c r="L21" s="77">
        <v>5.55</v>
      </c>
      <c r="M21" s="76">
        <v>1.1599999999999999</v>
      </c>
      <c r="N21" s="77">
        <v>1.1599999999999999</v>
      </c>
      <c r="O21" s="76">
        <v>4.3499999999999996</v>
      </c>
      <c r="P21" s="77">
        <v>4.3499999999999996</v>
      </c>
      <c r="Q21" s="76">
        <v>0.57999999999999996</v>
      </c>
      <c r="R21" s="77">
        <v>0.57999999999999996</v>
      </c>
      <c r="S21" s="76">
        <v>3.2</v>
      </c>
      <c r="T21" s="77">
        <v>3.2</v>
      </c>
      <c r="U21" s="76">
        <v>0.6</v>
      </c>
      <c r="V21" s="77">
        <v>0.6</v>
      </c>
      <c r="W21" s="76">
        <v>1.65</v>
      </c>
      <c r="X21" s="77">
        <v>1.65</v>
      </c>
      <c r="Y21" s="76">
        <v>0.23300000000000001</v>
      </c>
      <c r="Z21" s="77">
        <v>0.23300000000000001</v>
      </c>
      <c r="AA21" s="76">
        <v>1.53</v>
      </c>
      <c r="AB21" s="77">
        <v>1.53</v>
      </c>
      <c r="AC21" s="76">
        <v>0.215</v>
      </c>
      <c r="AD21" s="78">
        <v>0.215</v>
      </c>
      <c r="AE21" s="76">
        <f t="shared" si="0"/>
        <v>0.23608417087076322</v>
      </c>
      <c r="AF21" s="77">
        <f t="shared" si="0"/>
        <v>0.23608417087076322</v>
      </c>
      <c r="AG21" s="78">
        <f t="shared" si="1"/>
        <v>28.235294117647062</v>
      </c>
      <c r="AH21" s="77">
        <f t="shared" si="1"/>
        <v>28.235294117647062</v>
      </c>
      <c r="AI21" s="78">
        <f t="shared" si="2"/>
        <v>2.8431372549019605</v>
      </c>
      <c r="AJ21" s="77">
        <f t="shared" si="2"/>
        <v>2.8431372549019605</v>
      </c>
    </row>
    <row r="22" spans="2:36" ht="15.75">
      <c r="B22" s="94">
        <v>80.5</v>
      </c>
      <c r="C22" s="76">
        <v>47.1</v>
      </c>
      <c r="D22" s="77">
        <v>47.1</v>
      </c>
      <c r="E22" s="76">
        <v>94.2</v>
      </c>
      <c r="F22" s="77">
        <v>94.2</v>
      </c>
      <c r="G22" s="76">
        <v>9.81</v>
      </c>
      <c r="H22" s="77">
        <v>9.81</v>
      </c>
      <c r="I22" s="76">
        <v>35.4</v>
      </c>
      <c r="J22" s="77">
        <v>35.4</v>
      </c>
      <c r="K22" s="76">
        <v>5.67</v>
      </c>
      <c r="L22" s="77">
        <v>5.67</v>
      </c>
      <c r="M22" s="76">
        <v>1.1599999999999999</v>
      </c>
      <c r="N22" s="77">
        <v>1.1599999999999999</v>
      </c>
      <c r="O22" s="76">
        <v>4.4800000000000004</v>
      </c>
      <c r="P22" s="77">
        <v>4.4800000000000004</v>
      </c>
      <c r="Q22" s="76">
        <v>0.61</v>
      </c>
      <c r="R22" s="77">
        <v>0.61</v>
      </c>
      <c r="S22" s="76">
        <v>3.14</v>
      </c>
      <c r="T22" s="77">
        <v>3.14</v>
      </c>
      <c r="U22" s="76">
        <v>0.6</v>
      </c>
      <c r="V22" s="77">
        <v>0.6</v>
      </c>
      <c r="W22" s="76">
        <v>1.59</v>
      </c>
      <c r="X22" s="77">
        <v>1.59</v>
      </c>
      <c r="Y22" s="76">
        <v>0.23100000000000001</v>
      </c>
      <c r="Z22" s="77">
        <v>0.23100000000000001</v>
      </c>
      <c r="AA22" s="76">
        <v>1.4</v>
      </c>
      <c r="AB22" s="77">
        <v>1.4</v>
      </c>
      <c r="AC22" s="76">
        <v>0.214</v>
      </c>
      <c r="AD22" s="78">
        <v>0.214</v>
      </c>
      <c r="AE22" s="76">
        <f t="shared" si="0"/>
        <v>0.23015873015873015</v>
      </c>
      <c r="AF22" s="77">
        <f t="shared" si="0"/>
        <v>0.23015873015873015</v>
      </c>
      <c r="AG22" s="78">
        <f t="shared" si="1"/>
        <v>33.642857142857146</v>
      </c>
      <c r="AH22" s="77">
        <f t="shared" si="1"/>
        <v>33.642857142857146</v>
      </c>
      <c r="AI22" s="78">
        <f t="shared" si="2"/>
        <v>3.2000000000000006</v>
      </c>
      <c r="AJ22" s="77">
        <f t="shared" si="2"/>
        <v>3.2000000000000006</v>
      </c>
    </row>
    <row r="23" spans="2:36" ht="15.75">
      <c r="B23" s="94">
        <v>92.5</v>
      </c>
      <c r="C23" s="76">
        <v>37.5</v>
      </c>
      <c r="D23" s="77">
        <v>37.5</v>
      </c>
      <c r="E23" s="76">
        <v>76.3</v>
      </c>
      <c r="F23" s="77">
        <v>76.3</v>
      </c>
      <c r="G23" s="76">
        <v>8.17</v>
      </c>
      <c r="H23" s="77">
        <v>8.17</v>
      </c>
      <c r="I23" s="76">
        <v>30.9</v>
      </c>
      <c r="J23" s="77">
        <v>30.9</v>
      </c>
      <c r="K23" s="76">
        <v>5.45</v>
      </c>
      <c r="L23" s="77">
        <v>5.45</v>
      </c>
      <c r="M23" s="76">
        <v>1.1200000000000001</v>
      </c>
      <c r="N23" s="77">
        <v>1.1200000000000001</v>
      </c>
      <c r="O23" s="76">
        <v>4.12</v>
      </c>
      <c r="P23" s="77">
        <v>4.12</v>
      </c>
      <c r="Q23" s="76">
        <v>0.55000000000000004</v>
      </c>
      <c r="R23" s="77">
        <v>0.55000000000000004</v>
      </c>
      <c r="S23" s="76">
        <v>3.14</v>
      </c>
      <c r="T23" s="77">
        <v>3.14</v>
      </c>
      <c r="U23" s="76">
        <v>0.59</v>
      </c>
      <c r="V23" s="77">
        <v>0.59</v>
      </c>
      <c r="W23" s="76">
        <v>1.69</v>
      </c>
      <c r="X23" s="77">
        <v>1.69</v>
      </c>
      <c r="Y23" s="76">
        <v>0.24199999999999999</v>
      </c>
      <c r="Z23" s="77">
        <v>0.24199999999999999</v>
      </c>
      <c r="AA23" s="76">
        <v>1.57</v>
      </c>
      <c r="AB23" s="77">
        <v>1.57</v>
      </c>
      <c r="AC23" s="76">
        <v>0.23</v>
      </c>
      <c r="AD23" s="78">
        <v>0.23</v>
      </c>
      <c r="AE23" s="76">
        <f t="shared" si="0"/>
        <v>0.23635846645245653</v>
      </c>
      <c r="AF23" s="77">
        <f t="shared" si="0"/>
        <v>0.23635846645245653</v>
      </c>
      <c r="AG23" s="78">
        <f t="shared" si="1"/>
        <v>23.885350318471335</v>
      </c>
      <c r="AH23" s="77">
        <f t="shared" si="1"/>
        <v>23.885350318471335</v>
      </c>
      <c r="AI23" s="78">
        <f t="shared" si="2"/>
        <v>2.6242038216560508</v>
      </c>
      <c r="AJ23" s="77">
        <f t="shared" si="2"/>
        <v>2.6242038216560508</v>
      </c>
    </row>
    <row r="24" spans="2:36" ht="15.75">
      <c r="B24" s="94">
        <v>98.5</v>
      </c>
      <c r="C24" s="76">
        <v>30.7</v>
      </c>
      <c r="D24" s="77">
        <v>30.7</v>
      </c>
      <c r="E24" s="76">
        <v>61.3</v>
      </c>
      <c r="F24" s="77">
        <v>61.3</v>
      </c>
      <c r="G24" s="76">
        <v>6.68</v>
      </c>
      <c r="H24" s="77">
        <v>6.68</v>
      </c>
      <c r="I24" s="76">
        <v>25.3</v>
      </c>
      <c r="J24" s="77">
        <v>25.3</v>
      </c>
      <c r="K24" s="76">
        <v>4.7</v>
      </c>
      <c r="L24" s="77">
        <v>4.7</v>
      </c>
      <c r="M24" s="76">
        <v>0.98099999999999998</v>
      </c>
      <c r="N24" s="77">
        <v>0.98099999999999998</v>
      </c>
      <c r="O24" s="76">
        <v>3.66</v>
      </c>
      <c r="P24" s="77">
        <v>3.66</v>
      </c>
      <c r="Q24" s="76">
        <v>0.52</v>
      </c>
      <c r="R24" s="77">
        <v>0.52</v>
      </c>
      <c r="S24" s="76">
        <v>2.89</v>
      </c>
      <c r="T24" s="77">
        <v>2.89</v>
      </c>
      <c r="U24" s="76">
        <v>0.57999999999999996</v>
      </c>
      <c r="V24" s="77">
        <v>0.57999999999999996</v>
      </c>
      <c r="W24" s="76">
        <v>1.69</v>
      </c>
      <c r="X24" s="77">
        <v>1.69</v>
      </c>
      <c r="Y24" s="76">
        <v>0.22600000000000001</v>
      </c>
      <c r="Z24" s="77">
        <v>0.22600000000000001</v>
      </c>
      <c r="AA24" s="76">
        <v>1.52</v>
      </c>
      <c r="AB24" s="77">
        <v>1.52</v>
      </c>
      <c r="AC24" s="76">
        <v>0.253</v>
      </c>
      <c r="AD24" s="78">
        <v>0.253</v>
      </c>
      <c r="AE24" s="76">
        <f t="shared" si="0"/>
        <v>0.23652635314215831</v>
      </c>
      <c r="AF24" s="77">
        <f t="shared" si="0"/>
        <v>0.23652635314215831</v>
      </c>
      <c r="AG24" s="78">
        <f t="shared" si="1"/>
        <v>20.19736842105263</v>
      </c>
      <c r="AH24" s="77">
        <f t="shared" si="1"/>
        <v>20.19736842105263</v>
      </c>
      <c r="AI24" s="78">
        <f t="shared" si="2"/>
        <v>2.4078947368421053</v>
      </c>
      <c r="AJ24" s="77">
        <f t="shared" si="2"/>
        <v>2.4078947368421053</v>
      </c>
    </row>
    <row r="25" spans="2:36" ht="15.75">
      <c r="B25" s="94">
        <v>102.5</v>
      </c>
      <c r="C25" s="76">
        <v>34.1</v>
      </c>
      <c r="D25" s="77">
        <v>34.1</v>
      </c>
      <c r="E25" s="76">
        <v>69.2</v>
      </c>
      <c r="F25" s="77">
        <v>69.2</v>
      </c>
      <c r="G25" s="76">
        <v>7.25</v>
      </c>
      <c r="H25" s="77">
        <v>7.25</v>
      </c>
      <c r="I25" s="76">
        <v>27.1</v>
      </c>
      <c r="J25" s="77">
        <v>27.1</v>
      </c>
      <c r="K25" s="76">
        <v>4.75</v>
      </c>
      <c r="L25" s="77">
        <v>4.75</v>
      </c>
      <c r="M25" s="76">
        <v>1</v>
      </c>
      <c r="N25" s="77">
        <v>1</v>
      </c>
      <c r="O25" s="76">
        <v>3.66</v>
      </c>
      <c r="P25" s="77">
        <v>3.66</v>
      </c>
      <c r="Q25" s="76">
        <v>0.51</v>
      </c>
      <c r="R25" s="77">
        <v>0.51</v>
      </c>
      <c r="S25" s="76">
        <v>2.77</v>
      </c>
      <c r="T25" s="77">
        <v>2.77</v>
      </c>
      <c r="U25" s="76">
        <v>0.54</v>
      </c>
      <c r="V25" s="77">
        <v>0.54</v>
      </c>
      <c r="W25" s="76">
        <v>1.51</v>
      </c>
      <c r="X25" s="77">
        <v>1.51</v>
      </c>
      <c r="Y25" s="76">
        <v>0.215</v>
      </c>
      <c r="Z25" s="77">
        <v>0.215</v>
      </c>
      <c r="AA25" s="76">
        <v>1.41</v>
      </c>
      <c r="AB25" s="77">
        <v>1.41</v>
      </c>
      <c r="AC25" s="76">
        <v>0.20599999999999999</v>
      </c>
      <c r="AD25" s="78">
        <v>0.20599999999999999</v>
      </c>
      <c r="AE25" s="76">
        <f t="shared" si="0"/>
        <v>0.23983505020867857</v>
      </c>
      <c r="AF25" s="77">
        <f t="shared" si="0"/>
        <v>0.23983505020867857</v>
      </c>
      <c r="AG25" s="78">
        <f t="shared" si="1"/>
        <v>24.184397163120568</v>
      </c>
      <c r="AH25" s="77">
        <f t="shared" si="1"/>
        <v>24.184397163120568</v>
      </c>
      <c r="AI25" s="78">
        <f t="shared" si="2"/>
        <v>2.5957446808510642</v>
      </c>
      <c r="AJ25" s="77">
        <f t="shared" si="2"/>
        <v>2.5957446808510642</v>
      </c>
    </row>
    <row r="26" spans="2:36" ht="15.75">
      <c r="B26" s="101">
        <v>110.5</v>
      </c>
      <c r="C26" s="84">
        <v>38.5</v>
      </c>
      <c r="D26" s="85">
        <v>38.5</v>
      </c>
      <c r="E26" s="84">
        <v>77.599999999999994</v>
      </c>
      <c r="F26" s="85">
        <v>77.599999999999994</v>
      </c>
      <c r="G26" s="84">
        <v>8.01</v>
      </c>
      <c r="H26" s="85">
        <v>8.01</v>
      </c>
      <c r="I26" s="84">
        <v>28.6</v>
      </c>
      <c r="J26" s="85">
        <v>28.6</v>
      </c>
      <c r="K26" s="84">
        <v>4.9000000000000004</v>
      </c>
      <c r="L26" s="85">
        <v>4.9000000000000004</v>
      </c>
      <c r="M26" s="84">
        <v>1</v>
      </c>
      <c r="N26" s="85">
        <v>1</v>
      </c>
      <c r="O26" s="84">
        <v>3.64</v>
      </c>
      <c r="P26" s="85">
        <v>3.64</v>
      </c>
      <c r="Q26" s="84">
        <v>0.53</v>
      </c>
      <c r="R26" s="85">
        <v>0.53</v>
      </c>
      <c r="S26" s="84">
        <v>3.07</v>
      </c>
      <c r="T26" s="85">
        <v>3.07</v>
      </c>
      <c r="U26" s="84">
        <v>0.56000000000000005</v>
      </c>
      <c r="V26" s="85">
        <v>0.56000000000000005</v>
      </c>
      <c r="W26" s="84">
        <v>1.54</v>
      </c>
      <c r="X26" s="85">
        <v>1.54</v>
      </c>
      <c r="Y26" s="84">
        <v>0.22600000000000001</v>
      </c>
      <c r="Z26" s="85">
        <v>0.22600000000000001</v>
      </c>
      <c r="AA26" s="84">
        <v>1.46</v>
      </c>
      <c r="AB26" s="85">
        <v>1.46</v>
      </c>
      <c r="AC26" s="84">
        <v>0.217</v>
      </c>
      <c r="AD26" s="86">
        <v>0.217</v>
      </c>
      <c r="AE26" s="84">
        <f t="shared" si="0"/>
        <v>0.23678340861849853</v>
      </c>
      <c r="AF26" s="85">
        <f t="shared" si="0"/>
        <v>0.23678340861849853</v>
      </c>
      <c r="AG26" s="78">
        <f t="shared" si="1"/>
        <v>26.36986301369863</v>
      </c>
      <c r="AH26" s="77">
        <f t="shared" si="1"/>
        <v>26.36986301369863</v>
      </c>
      <c r="AI26" s="78">
        <f>O26/AA26</f>
        <v>2.493150684931507</v>
      </c>
      <c r="AJ26" s="77">
        <f t="shared" ref="AJ26" si="3">P26/AB26</f>
        <v>2.493150684931507</v>
      </c>
    </row>
    <row r="27" spans="2:36" ht="15.75">
      <c r="B27" s="102" t="s">
        <v>234</v>
      </c>
      <c r="C27" s="103">
        <f xml:space="preserve"> AVERAGE(C4:C26)</f>
        <v>36.756521739130442</v>
      </c>
      <c r="D27" s="104">
        <f xml:space="preserve"> AVERAGE(D4:D26)</f>
        <v>40.469698996655524</v>
      </c>
      <c r="E27" s="103">
        <f t="shared" ref="E27:AJ27" si="4" xml:space="preserve"> AVERAGE(E4:E26)</f>
        <v>75.53478260869565</v>
      </c>
      <c r="F27" s="104">
        <f t="shared" si="4"/>
        <v>83.427090301003346</v>
      </c>
      <c r="G27" s="103">
        <f t="shared" si="4"/>
        <v>7.811304347826086</v>
      </c>
      <c r="H27" s="104">
        <f t="shared" si="4"/>
        <v>8.6064227424749156</v>
      </c>
      <c r="I27" s="103">
        <f t="shared" si="4"/>
        <v>28.234782608695657</v>
      </c>
      <c r="J27" s="104">
        <f t="shared" si="4"/>
        <v>31.066983277591969</v>
      </c>
      <c r="K27" s="103">
        <f t="shared" si="4"/>
        <v>4.8043478260869561</v>
      </c>
      <c r="L27" s="104">
        <f t="shared" si="4"/>
        <v>5.2817511705685627</v>
      </c>
      <c r="M27" s="103">
        <f t="shared" si="4"/>
        <v>0.95634782608695657</v>
      </c>
      <c r="N27" s="104">
        <f t="shared" si="4"/>
        <v>1.0455616053511707</v>
      </c>
      <c r="O27" s="103">
        <f t="shared" si="4"/>
        <v>3.563478260869565</v>
      </c>
      <c r="P27" s="104">
        <f t="shared" si="4"/>
        <v>3.8997953177257529</v>
      </c>
      <c r="Q27" s="103">
        <f t="shared" si="4"/>
        <v>0.49956521739130427</v>
      </c>
      <c r="R27" s="104">
        <f t="shared" si="4"/>
        <v>0.54713578595317713</v>
      </c>
      <c r="S27" s="103">
        <f t="shared" si="4"/>
        <v>2.7282608695652182</v>
      </c>
      <c r="T27" s="104">
        <f t="shared" si="4"/>
        <v>2.9871357859531771</v>
      </c>
      <c r="U27" s="103">
        <f t="shared" si="4"/>
        <v>0.51782608695652177</v>
      </c>
      <c r="V27" s="104">
        <f t="shared" si="4"/>
        <v>0.5658997357859531</v>
      </c>
      <c r="W27" s="103">
        <f t="shared" si="4"/>
        <v>1.4356521739130432</v>
      </c>
      <c r="X27" s="104">
        <f t="shared" si="4"/>
        <v>1.5700923076923075</v>
      </c>
      <c r="Y27" s="103">
        <f t="shared" si="4"/>
        <v>0.20430434782608695</v>
      </c>
      <c r="Z27" s="104">
        <f t="shared" si="4"/>
        <v>0.22301471571906353</v>
      </c>
      <c r="AA27" s="103">
        <f t="shared" si="4"/>
        <v>1.317391304347826</v>
      </c>
      <c r="AB27" s="104">
        <f t="shared" si="4"/>
        <v>1.4437765886287626</v>
      </c>
      <c r="AC27" s="103">
        <f t="shared" si="4"/>
        <v>0.19678260869565217</v>
      </c>
      <c r="AD27" s="104">
        <f t="shared" si="4"/>
        <v>0.21645016722408034</v>
      </c>
      <c r="AE27" s="105">
        <f t="shared" si="4"/>
        <v>0.23101750331854731</v>
      </c>
      <c r="AF27" s="26">
        <f t="shared" si="4"/>
        <v>0.23079806616750939</v>
      </c>
      <c r="AG27" s="103">
        <f t="shared" si="4"/>
        <v>27.98639355352984</v>
      </c>
      <c r="AH27" s="104">
        <f t="shared" si="4"/>
        <v>28.162801609692853</v>
      </c>
      <c r="AI27" s="106">
        <f t="shared" si="4"/>
        <v>2.696448523860639</v>
      </c>
      <c r="AJ27" s="104">
        <f t="shared" si="4"/>
        <v>2.6999212223732041</v>
      </c>
    </row>
    <row r="28" spans="2:36" ht="15.75">
      <c r="B28" s="107" t="s">
        <v>235</v>
      </c>
      <c r="C28" s="105">
        <f>AVERAGE(C16:C22)</f>
        <v>34.18571428571429</v>
      </c>
      <c r="D28" s="26">
        <f>AVERAGE(D16:D22)</f>
        <v>42.256043956043968</v>
      </c>
      <c r="E28" s="105">
        <f t="shared" ref="E28:AJ28" si="5">AVERAGE(E16:E22)</f>
        <v>69.014285714285705</v>
      </c>
      <c r="F28" s="26">
        <f t="shared" si="5"/>
        <v>86.205274725274734</v>
      </c>
      <c r="G28" s="105">
        <f t="shared" si="5"/>
        <v>7.36</v>
      </c>
      <c r="H28" s="26">
        <f t="shared" si="5"/>
        <v>9.1046153846153839</v>
      </c>
      <c r="I28" s="105">
        <f t="shared" si="5"/>
        <v>26.7</v>
      </c>
      <c r="J28" s="26">
        <f t="shared" si="5"/>
        <v>32.987142857142864</v>
      </c>
      <c r="K28" s="105">
        <f t="shared" si="5"/>
        <v>4.4785714285714286</v>
      </c>
      <c r="L28" s="26">
        <f t="shared" si="5"/>
        <v>5.5419560439560431</v>
      </c>
      <c r="M28" s="105">
        <f t="shared" si="5"/>
        <v>0.875</v>
      </c>
      <c r="N28" s="26">
        <f t="shared" si="5"/>
        <v>1.0715956043956045</v>
      </c>
      <c r="O28" s="105">
        <f t="shared" si="5"/>
        <v>3.3557142857142854</v>
      </c>
      <c r="P28" s="26">
        <f t="shared" si="5"/>
        <v>4.1155714285714291</v>
      </c>
      <c r="Q28" s="105">
        <f t="shared" si="5"/>
        <v>0.46285714285714291</v>
      </c>
      <c r="R28" s="26">
        <f t="shared" si="5"/>
        <v>0.56759340659340662</v>
      </c>
      <c r="S28" s="105">
        <f t="shared" si="5"/>
        <v>2.4914285714285715</v>
      </c>
      <c r="T28" s="26">
        <f t="shared" si="5"/>
        <v>3.0575384615384613</v>
      </c>
      <c r="U28" s="105">
        <f t="shared" si="5"/>
        <v>0.47285714285714286</v>
      </c>
      <c r="V28" s="26">
        <f t="shared" si="5"/>
        <v>0.57795627472527478</v>
      </c>
      <c r="W28" s="105">
        <f t="shared" si="5"/>
        <v>1.2985714285714285</v>
      </c>
      <c r="X28" s="26">
        <f t="shared" si="5"/>
        <v>1.5946813186813187</v>
      </c>
      <c r="Y28" s="105">
        <f t="shared" si="5"/>
        <v>0.18700000000000003</v>
      </c>
      <c r="Z28" s="26">
        <f t="shared" si="5"/>
        <v>0.22824175824175824</v>
      </c>
      <c r="AA28" s="105">
        <f t="shared" si="5"/>
        <v>1.1971428571428573</v>
      </c>
      <c r="AB28" s="26">
        <f t="shared" si="5"/>
        <v>1.4748571428571431</v>
      </c>
      <c r="AC28" s="105">
        <f t="shared" si="5"/>
        <v>0.17985714285714288</v>
      </c>
      <c r="AD28" s="26">
        <f t="shared" si="5"/>
        <v>0.22317582417582421</v>
      </c>
      <c r="AE28" s="105">
        <f t="shared" si="5"/>
        <v>0.22488408862040804</v>
      </c>
      <c r="AF28" s="26">
        <f t="shared" si="5"/>
        <v>0.22435015944112088</v>
      </c>
      <c r="AG28" s="105">
        <f t="shared" si="5"/>
        <v>28.458545117850313</v>
      </c>
      <c r="AH28" s="26">
        <f t="shared" si="5"/>
        <v>28.794890580651387</v>
      </c>
      <c r="AI28" s="25">
        <f t="shared" si="5"/>
        <v>2.7930254717961525</v>
      </c>
      <c r="AJ28" s="26">
        <f t="shared" si="5"/>
        <v>2.802598417322232</v>
      </c>
    </row>
    <row r="29" spans="2:36" ht="15.75">
      <c r="B29" s="107" t="s">
        <v>236</v>
      </c>
      <c r="C29" s="105">
        <f>AVERAGE(C7:C12)</f>
        <v>34.083333333333336</v>
      </c>
      <c r="D29" s="26">
        <f>AVERAGE(D7:D12)</f>
        <v>38.90179487179487</v>
      </c>
      <c r="E29" s="105">
        <f t="shared" ref="E29:AI29" si="6">AVERAGE(E7:E12)</f>
        <v>69.8</v>
      </c>
      <c r="F29" s="26">
        <f t="shared" si="6"/>
        <v>79.997692307692319</v>
      </c>
      <c r="G29" s="105">
        <f t="shared" si="6"/>
        <v>7.1566666666666663</v>
      </c>
      <c r="H29" s="26">
        <f t="shared" si="6"/>
        <v>8.1692358974358967</v>
      </c>
      <c r="I29" s="105">
        <f t="shared" si="6"/>
        <v>25.233333333333334</v>
      </c>
      <c r="J29" s="26">
        <f t="shared" si="6"/>
        <v>28.755102564102561</v>
      </c>
      <c r="K29" s="105">
        <f t="shared" si="6"/>
        <v>4.2450000000000001</v>
      </c>
      <c r="L29" s="26">
        <f t="shared" si="6"/>
        <v>4.83443076923077</v>
      </c>
      <c r="M29" s="105">
        <f t="shared" si="6"/>
        <v>0.83666666666666656</v>
      </c>
      <c r="N29" s="26">
        <f t="shared" si="6"/>
        <v>0.94929128205128199</v>
      </c>
      <c r="O29" s="105">
        <f t="shared" si="6"/>
        <v>2.9833333333333338</v>
      </c>
      <c r="P29" s="26">
        <f t="shared" si="6"/>
        <v>3.3860487179487184</v>
      </c>
      <c r="Q29" s="105">
        <f t="shared" si="6"/>
        <v>0.43500000000000005</v>
      </c>
      <c r="R29" s="26">
        <f t="shared" si="6"/>
        <v>0.49516153846153843</v>
      </c>
      <c r="S29" s="105">
        <f t="shared" si="6"/>
        <v>2.3850000000000002</v>
      </c>
      <c r="T29" s="26">
        <f t="shared" si="6"/>
        <v>2.7168923076923082</v>
      </c>
      <c r="U29" s="105">
        <f t="shared" si="6"/>
        <v>0.44333333333333336</v>
      </c>
      <c r="V29" s="26">
        <f t="shared" si="6"/>
        <v>0.505</v>
      </c>
      <c r="W29" s="105">
        <f t="shared" si="6"/>
        <v>1.24</v>
      </c>
      <c r="X29" s="26">
        <f t="shared" si="6"/>
        <v>1.409892307692308</v>
      </c>
      <c r="Y29" s="105">
        <f t="shared" si="6"/>
        <v>0.17783333333333337</v>
      </c>
      <c r="Z29" s="26">
        <f t="shared" si="6"/>
        <v>0.20144102564102562</v>
      </c>
      <c r="AA29" s="105">
        <f t="shared" si="6"/>
        <v>1.145</v>
      </c>
      <c r="AB29" s="26">
        <f t="shared" si="6"/>
        <v>1.3054769230769232</v>
      </c>
      <c r="AC29" s="105">
        <f t="shared" si="6"/>
        <v>0.17050000000000001</v>
      </c>
      <c r="AD29" s="26">
        <f t="shared" si="6"/>
        <v>0.19535384615384618</v>
      </c>
      <c r="AE29" s="105">
        <f t="shared" si="6"/>
        <v>0.23461695505336908</v>
      </c>
      <c r="AF29" s="26">
        <f t="shared" si="6"/>
        <v>0.2343986966835587</v>
      </c>
      <c r="AG29" s="105">
        <f t="shared" si="6"/>
        <v>29.489877419499269</v>
      </c>
      <c r="AH29" s="26">
        <f t="shared" si="6"/>
        <v>29.773705261522888</v>
      </c>
      <c r="AI29" s="25">
        <f t="shared" si="6"/>
        <v>2.5857118995363426</v>
      </c>
      <c r="AJ29" s="26">
        <f>AVERAGE(AJ7:AJ12)</f>
        <v>2.5878554740540811</v>
      </c>
    </row>
    <row r="30" spans="2:36"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4" spans="21:21">
      <c r="U34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0"/>
  <sheetViews>
    <sheetView workbookViewId="0">
      <selection activeCell="B1" sqref="B1"/>
    </sheetView>
  </sheetViews>
  <sheetFormatPr defaultColWidth="8.85546875" defaultRowHeight="15.75"/>
  <cols>
    <col min="1" max="1" width="8.85546875" style="5"/>
    <col min="2" max="2" width="11.7109375" style="5" customWidth="1"/>
    <col min="3" max="4" width="6.140625" style="5" bestFit="1" customWidth="1"/>
    <col min="5" max="5" width="5" style="5" bestFit="1" customWidth="1"/>
    <col min="6" max="6" width="6.140625" style="5" bestFit="1" customWidth="1"/>
    <col min="7" max="16" width="5" style="5" bestFit="1" customWidth="1"/>
    <col min="17" max="17" width="8" style="5" bestFit="1" customWidth="1"/>
    <col min="18" max="18" width="6.5703125" style="5" bestFit="1" customWidth="1"/>
    <col min="19" max="19" width="7.140625" style="5" bestFit="1" customWidth="1"/>
    <col min="20" max="16384" width="8.85546875" style="5"/>
  </cols>
  <sheetData>
    <row r="1" spans="2:19">
      <c r="B1" s="5" t="s">
        <v>274</v>
      </c>
    </row>
    <row r="3" spans="2:19">
      <c r="B3" s="90" t="s">
        <v>6</v>
      </c>
      <c r="C3" s="93" t="s">
        <v>192</v>
      </c>
      <c r="D3" s="93" t="s">
        <v>202</v>
      </c>
      <c r="E3" s="93" t="s">
        <v>204</v>
      </c>
      <c r="F3" s="93" t="s">
        <v>206</v>
      </c>
      <c r="G3" s="93" t="s">
        <v>208</v>
      </c>
      <c r="H3" s="93" t="s">
        <v>210</v>
      </c>
      <c r="I3" s="93" t="s">
        <v>212</v>
      </c>
      <c r="J3" s="93" t="s">
        <v>214</v>
      </c>
      <c r="K3" s="93" t="s">
        <v>216</v>
      </c>
      <c r="L3" s="93" t="s">
        <v>218</v>
      </c>
      <c r="M3" s="93" t="s">
        <v>220</v>
      </c>
      <c r="N3" s="93" t="s">
        <v>222</v>
      </c>
      <c r="O3" s="93" t="s">
        <v>224</v>
      </c>
      <c r="P3" s="93" t="s">
        <v>226</v>
      </c>
      <c r="Q3" s="93" t="s">
        <v>228</v>
      </c>
      <c r="R3" s="93" t="s">
        <v>230</v>
      </c>
      <c r="S3" s="92" t="s">
        <v>232</v>
      </c>
    </row>
    <row r="4" spans="2:19">
      <c r="B4" s="94">
        <v>2.5</v>
      </c>
      <c r="C4" s="80">
        <v>1.5033333333333334</v>
      </c>
      <c r="D4" s="80">
        <v>1.5625</v>
      </c>
      <c r="E4" s="80">
        <v>1.3436619718309859</v>
      </c>
      <c r="F4" s="80">
        <v>1.3884615384615384</v>
      </c>
      <c r="G4" s="80">
        <v>1.3866666666666667</v>
      </c>
      <c r="H4" s="80">
        <v>1.3863636363636362</v>
      </c>
      <c r="I4" s="80">
        <v>1.263157894736842</v>
      </c>
      <c r="J4" s="80">
        <v>1.078125</v>
      </c>
      <c r="K4" s="80">
        <v>1.0228571428571429</v>
      </c>
      <c r="L4" s="80">
        <v>0.85</v>
      </c>
      <c r="M4" s="80">
        <v>0.80869565217391315</v>
      </c>
      <c r="N4" s="80">
        <v>0.77575757575757576</v>
      </c>
      <c r="O4" s="80">
        <v>0.78181818181818175</v>
      </c>
      <c r="P4" s="80">
        <v>0.77500000000000002</v>
      </c>
      <c r="Q4" s="80">
        <f t="shared" ref="Q4:Q26" si="0">H4/(SQRT(G4*I4))</f>
        <v>1.0475199435922251</v>
      </c>
      <c r="R4" s="78">
        <v>1.9228682170542639</v>
      </c>
      <c r="S4" s="77">
        <v>1.6156670746634028</v>
      </c>
    </row>
    <row r="5" spans="2:19">
      <c r="B5" s="94">
        <v>7.5</v>
      </c>
      <c r="C5" s="80">
        <v>1.6366666666666667</v>
      </c>
      <c r="D5" s="80">
        <v>1.65625</v>
      </c>
      <c r="E5" s="80">
        <v>1.4788732394366197</v>
      </c>
      <c r="F5" s="80">
        <v>1.3961538461538461</v>
      </c>
      <c r="G5" s="80">
        <v>1.3977777777777778</v>
      </c>
      <c r="H5" s="80">
        <v>1.3977272727272727</v>
      </c>
      <c r="I5" s="80">
        <v>1.1947368421052633</v>
      </c>
      <c r="J5" s="80">
        <v>1.015625</v>
      </c>
      <c r="K5" s="80">
        <v>1.0657142857142856</v>
      </c>
      <c r="L5" s="80">
        <v>0.86249999999999993</v>
      </c>
      <c r="M5" s="80">
        <v>0.84347826086956523</v>
      </c>
      <c r="N5" s="80">
        <v>0.83333333333333337</v>
      </c>
      <c r="O5" s="80">
        <v>0.76818181818181808</v>
      </c>
      <c r="P5" s="80">
        <v>0.76249999999999996</v>
      </c>
      <c r="Q5" s="80">
        <f t="shared" si="0"/>
        <v>1.0816014114447403</v>
      </c>
      <c r="R5" s="78">
        <v>2.130571992110454</v>
      </c>
      <c r="S5" s="77">
        <v>1.5552787293677985</v>
      </c>
    </row>
    <row r="6" spans="2:19">
      <c r="B6" s="94">
        <v>14.5</v>
      </c>
      <c r="C6" s="80">
        <v>1.5666666666666667</v>
      </c>
      <c r="D6" s="80">
        <v>1.5625</v>
      </c>
      <c r="E6" s="80">
        <v>1.3619718309859155</v>
      </c>
      <c r="F6" s="80">
        <v>1.3769230769230769</v>
      </c>
      <c r="G6" s="80">
        <v>1.3711111111111112</v>
      </c>
      <c r="H6" s="80">
        <v>1.3636363636363635</v>
      </c>
      <c r="I6" s="80">
        <v>1.263157894736842</v>
      </c>
      <c r="J6" s="80">
        <v>0.984375</v>
      </c>
      <c r="K6" s="80">
        <v>0.97142857142857142</v>
      </c>
      <c r="L6" s="80">
        <v>0.82499999999999996</v>
      </c>
      <c r="M6" s="80">
        <v>0.8</v>
      </c>
      <c r="N6" s="80">
        <v>0.7848484848484848</v>
      </c>
      <c r="O6" s="80">
        <v>0.76818181818181808</v>
      </c>
      <c r="P6" s="80">
        <v>0.81562500000000004</v>
      </c>
      <c r="Q6" s="80">
        <f t="shared" si="0"/>
        <v>1.0361757601916837</v>
      </c>
      <c r="R6" s="78">
        <v>2.0394477317554243</v>
      </c>
      <c r="S6" s="77">
        <v>1.6443475552787294</v>
      </c>
    </row>
    <row r="7" spans="2:19">
      <c r="B7" s="94">
        <v>20.5</v>
      </c>
      <c r="C7" s="80">
        <v>1.46</v>
      </c>
      <c r="D7" s="80">
        <v>1.378125</v>
      </c>
      <c r="E7" s="80">
        <v>1.2492957746478872</v>
      </c>
      <c r="F7" s="80">
        <v>1.2423076923076921</v>
      </c>
      <c r="G7" s="80">
        <v>1.1911111111111112</v>
      </c>
      <c r="H7" s="80">
        <v>1.1590909090909092</v>
      </c>
      <c r="I7" s="80">
        <v>1.036842105263158</v>
      </c>
      <c r="J7" s="80">
        <v>0.84375</v>
      </c>
      <c r="K7" s="80">
        <v>0.84</v>
      </c>
      <c r="L7" s="80">
        <v>0.67500000000000004</v>
      </c>
      <c r="M7" s="80">
        <v>0.67826086956521747</v>
      </c>
      <c r="N7" s="80">
        <v>0.66363636363636358</v>
      </c>
      <c r="O7" s="80">
        <v>0.64999999999999991</v>
      </c>
      <c r="P7" s="80">
        <v>0.65625</v>
      </c>
      <c r="Q7" s="80">
        <f t="shared" si="0"/>
        <v>1.0430017786768311</v>
      </c>
      <c r="R7" s="78">
        <v>2.2461538461538466</v>
      </c>
      <c r="S7" s="77">
        <v>1.5951417004048587</v>
      </c>
    </row>
    <row r="8" spans="2:19">
      <c r="B8" s="94">
        <v>22.5</v>
      </c>
      <c r="C8" s="80">
        <v>1.38</v>
      </c>
      <c r="D8" s="80">
        <v>1.3343750000000001</v>
      </c>
      <c r="E8" s="80">
        <v>1.2056338028169016</v>
      </c>
      <c r="F8" s="80">
        <v>1.1346153846153846</v>
      </c>
      <c r="G8" s="80">
        <v>1.108888888888889</v>
      </c>
      <c r="H8" s="80">
        <v>1.0659090909090909</v>
      </c>
      <c r="I8" s="80">
        <v>0.86842105263157898</v>
      </c>
      <c r="J8" s="80">
        <v>0.75</v>
      </c>
      <c r="K8" s="80">
        <v>0.77428571428571424</v>
      </c>
      <c r="L8" s="80">
        <v>0.625</v>
      </c>
      <c r="M8" s="80">
        <v>0.62173913043478268</v>
      </c>
      <c r="N8" s="80">
        <v>0.6333333333333333</v>
      </c>
      <c r="O8" s="80">
        <v>0.59090909090909083</v>
      </c>
      <c r="P8" s="80">
        <v>0.59687500000000004</v>
      </c>
      <c r="Q8" s="80">
        <f t="shared" si="0"/>
        <v>1.0862029518087115</v>
      </c>
      <c r="R8" s="78">
        <v>2.3353846153846156</v>
      </c>
      <c r="S8" s="77">
        <v>1.4696356275303646</v>
      </c>
    </row>
    <row r="9" spans="2:19">
      <c r="B9" s="94">
        <v>32.5</v>
      </c>
      <c r="C9" s="80">
        <v>1.1812307692307693</v>
      </c>
      <c r="D9" s="80">
        <v>1.1205048076923076</v>
      </c>
      <c r="E9" s="80">
        <v>1.0503011917659806</v>
      </c>
      <c r="F9" s="80">
        <v>0.97563905325443812</v>
      </c>
      <c r="G9" s="80">
        <v>0.96569572649572644</v>
      </c>
      <c r="H9" s="80">
        <v>0.8848111888111887</v>
      </c>
      <c r="I9" s="80">
        <v>0.7863279352226723</v>
      </c>
      <c r="J9" s="80">
        <v>0.7149278846153847</v>
      </c>
      <c r="K9" s="80">
        <v>0.7191912087912089</v>
      </c>
      <c r="L9" s="80">
        <v>0.58749999999999991</v>
      </c>
      <c r="M9" s="80">
        <v>0.54739799331103689</v>
      </c>
      <c r="N9" s="80">
        <v>0.5455477855477856</v>
      </c>
      <c r="O9" s="80">
        <v>0.53707692307692301</v>
      </c>
      <c r="P9" s="80">
        <v>0.55788461538461553</v>
      </c>
      <c r="Q9" s="80">
        <f t="shared" si="0"/>
        <v>1.0153799856504351</v>
      </c>
      <c r="R9" s="78">
        <v>2.1993698080779152</v>
      </c>
      <c r="S9" s="77">
        <v>1.4640881062581983</v>
      </c>
    </row>
    <row r="10" spans="2:19">
      <c r="B10" s="94">
        <v>36.5</v>
      </c>
      <c r="C10" s="80">
        <v>1.2048205128205127</v>
      </c>
      <c r="D10" s="80">
        <v>1.155889423076923</v>
      </c>
      <c r="E10" s="80">
        <v>1.1021321776814734</v>
      </c>
      <c r="F10" s="80">
        <v>1.0464082840236686</v>
      </c>
      <c r="G10" s="80">
        <v>0.99714871794871796</v>
      </c>
      <c r="H10" s="80">
        <v>1.056909090909091</v>
      </c>
      <c r="I10" s="80">
        <v>0.87944534412955488</v>
      </c>
      <c r="J10" s="80">
        <v>0.73704326923076924</v>
      </c>
      <c r="K10" s="80">
        <v>0.74345494505494514</v>
      </c>
      <c r="L10" s="80">
        <v>0.58749999999999991</v>
      </c>
      <c r="M10" s="80">
        <v>0.59662876254180608</v>
      </c>
      <c r="N10" s="80">
        <v>0.58414918414918393</v>
      </c>
      <c r="O10" s="80">
        <v>0.60141258741258741</v>
      </c>
      <c r="P10" s="80">
        <v>0.61538461538461531</v>
      </c>
      <c r="Q10" s="80">
        <f t="shared" si="0"/>
        <v>1.1286342848739752</v>
      </c>
      <c r="R10" s="78">
        <v>2.003317752300334</v>
      </c>
      <c r="S10" s="77">
        <v>1.4622995303658792</v>
      </c>
    </row>
    <row r="11" spans="2:19">
      <c r="B11" s="94">
        <v>38.5</v>
      </c>
      <c r="C11" s="80">
        <v>1.1576410256410259</v>
      </c>
      <c r="D11" s="80">
        <v>1.0983894230769231</v>
      </c>
      <c r="E11" s="80">
        <v>1.024385698808234</v>
      </c>
      <c r="F11" s="80">
        <v>1.0137455621301776</v>
      </c>
      <c r="G11" s="80">
        <v>1.0097299145299143</v>
      </c>
      <c r="H11" s="80">
        <v>1.0102657342657342</v>
      </c>
      <c r="I11" s="80">
        <v>0.79377732793522282</v>
      </c>
      <c r="J11" s="80">
        <v>0.73704326923076924</v>
      </c>
      <c r="K11" s="80">
        <v>0.74345494505494514</v>
      </c>
      <c r="L11" s="80">
        <v>0.63749999999999996</v>
      </c>
      <c r="M11" s="80">
        <v>0.5904749163879599</v>
      </c>
      <c r="N11" s="80">
        <v>0.60559440559440547</v>
      </c>
      <c r="O11" s="80">
        <v>0.56281118881118875</v>
      </c>
      <c r="P11" s="80">
        <v>0.60211538461538461</v>
      </c>
      <c r="Q11" s="80">
        <f t="shared" si="0"/>
        <v>1.1284534961211508</v>
      </c>
      <c r="R11" s="78">
        <v>2.0568905676631632</v>
      </c>
      <c r="S11" s="77">
        <v>1.4103794375728347</v>
      </c>
    </row>
    <row r="12" spans="2:19">
      <c r="B12" s="94">
        <v>44.5</v>
      </c>
      <c r="C12" s="80">
        <v>1.3966666666666667</v>
      </c>
      <c r="D12" s="80">
        <v>1.4125000000000001</v>
      </c>
      <c r="E12" s="80">
        <v>1.271830985915493</v>
      </c>
      <c r="F12" s="80">
        <v>1.2230769230769232</v>
      </c>
      <c r="G12" s="80">
        <v>1.1733333333333333</v>
      </c>
      <c r="H12" s="80">
        <v>1.2954545454545454</v>
      </c>
      <c r="I12" s="80">
        <v>0.98157894736842111</v>
      </c>
      <c r="J12" s="80">
        <v>0.859375</v>
      </c>
      <c r="K12" s="80">
        <v>0.83714285714285719</v>
      </c>
      <c r="L12" s="80">
        <v>0.67500000000000004</v>
      </c>
      <c r="M12" s="80">
        <v>0.64347826086956528</v>
      </c>
      <c r="N12" s="80">
        <v>0.63030303030303025</v>
      </c>
      <c r="O12" s="80">
        <v>0.61818181818181817</v>
      </c>
      <c r="P12" s="80">
        <v>0.63437500000000002</v>
      </c>
      <c r="Q12" s="80">
        <f t="shared" si="0"/>
        <v>1.2071155852809949</v>
      </c>
      <c r="R12" s="78">
        <v>2.259313725490196</v>
      </c>
      <c r="S12" s="77">
        <v>1.5878482972136225</v>
      </c>
    </row>
    <row r="13" spans="2:19">
      <c r="B13" s="94">
        <v>47.5</v>
      </c>
      <c r="C13" s="80">
        <v>1.0833333333333333</v>
      </c>
      <c r="D13" s="80">
        <v>1.0515625</v>
      </c>
      <c r="E13" s="80">
        <v>0.97323943661971835</v>
      </c>
      <c r="F13" s="80">
        <v>0.97307692307692306</v>
      </c>
      <c r="G13" s="80">
        <v>0.99111111111111105</v>
      </c>
      <c r="H13" s="80">
        <v>1.0113636363636365</v>
      </c>
      <c r="I13" s="80">
        <v>0.88947368421052631</v>
      </c>
      <c r="J13" s="80">
        <v>0.703125</v>
      </c>
      <c r="K13" s="80">
        <v>0.70000000000000007</v>
      </c>
      <c r="L13" s="80">
        <v>0.6</v>
      </c>
      <c r="M13" s="80">
        <v>0.58695652173913049</v>
      </c>
      <c r="N13" s="80">
        <v>0.58484848484848484</v>
      </c>
      <c r="O13" s="80">
        <v>0.58181818181818179</v>
      </c>
      <c r="P13" s="80">
        <v>0.59375</v>
      </c>
      <c r="Q13" s="80">
        <f t="shared" si="0"/>
        <v>1.0771584933639187</v>
      </c>
      <c r="R13" s="78">
        <v>1.8619791666666667</v>
      </c>
      <c r="S13" s="77">
        <v>1.5287828947368423</v>
      </c>
    </row>
    <row r="14" spans="2:19">
      <c r="B14" s="94">
        <v>54.5</v>
      </c>
      <c r="C14" s="80">
        <v>1.43</v>
      </c>
      <c r="D14" s="80">
        <v>1.3640625</v>
      </c>
      <c r="E14" s="80">
        <v>1.2746478873239437</v>
      </c>
      <c r="F14" s="80">
        <v>1.2576923076923079</v>
      </c>
      <c r="G14" s="80">
        <v>1.1822222222222223</v>
      </c>
      <c r="H14" s="80">
        <v>1.25</v>
      </c>
      <c r="I14" s="80">
        <v>1.1263157894736844</v>
      </c>
      <c r="J14" s="80">
        <v>0.87500000000000011</v>
      </c>
      <c r="K14" s="80">
        <v>0.84571428571428575</v>
      </c>
      <c r="L14" s="80">
        <v>0.72499999999999987</v>
      </c>
      <c r="M14" s="80">
        <v>0.68695652173913047</v>
      </c>
      <c r="N14" s="80">
        <v>0.67575757575757578</v>
      </c>
      <c r="O14" s="80">
        <v>0.64090909090909087</v>
      </c>
      <c r="P14" s="80">
        <v>0.640625</v>
      </c>
      <c r="Q14" s="80">
        <f t="shared" si="0"/>
        <v>1.0832541650576839</v>
      </c>
      <c r="R14" s="78">
        <v>2.2312056737588652</v>
      </c>
      <c r="S14" s="77">
        <v>1.7573721537887275</v>
      </c>
    </row>
    <row r="15" spans="2:19">
      <c r="B15" s="94">
        <v>58.5</v>
      </c>
      <c r="C15" s="80">
        <v>1.4733333333333334</v>
      </c>
      <c r="D15" s="80">
        <v>1.4125000000000001</v>
      </c>
      <c r="E15" s="80">
        <v>1.3267605633802817</v>
      </c>
      <c r="F15" s="80">
        <v>1.2692307692307692</v>
      </c>
      <c r="G15" s="80">
        <v>1.2000000000000002</v>
      </c>
      <c r="H15" s="80">
        <v>1.2613636363636365</v>
      </c>
      <c r="I15" s="80">
        <v>0.97105263157894739</v>
      </c>
      <c r="J15" s="80">
        <v>0.859375</v>
      </c>
      <c r="K15" s="80">
        <v>0.86</v>
      </c>
      <c r="L15" s="80">
        <v>0.72499999999999987</v>
      </c>
      <c r="M15" s="80">
        <v>0.64782608695652177</v>
      </c>
      <c r="N15" s="80">
        <v>0.63030303030303025</v>
      </c>
      <c r="O15" s="80">
        <v>0.59090909090909083</v>
      </c>
      <c r="P15" s="80">
        <v>0.59375</v>
      </c>
      <c r="Q15" s="80">
        <f t="shared" si="0"/>
        <v>1.1684988756468531</v>
      </c>
      <c r="R15" s="78">
        <v>2.4933333333333336</v>
      </c>
      <c r="S15" s="77">
        <v>1.6433198380566805</v>
      </c>
    </row>
    <row r="16" spans="2:19">
      <c r="B16" s="94">
        <v>60.5</v>
      </c>
      <c r="C16" s="80">
        <v>1.577538461538462</v>
      </c>
      <c r="D16" s="80">
        <v>1.4920432692307692</v>
      </c>
      <c r="E16" s="80">
        <v>1.4071375947995666</v>
      </c>
      <c r="F16" s="80">
        <v>1.3948106508875742</v>
      </c>
      <c r="G16" s="80">
        <v>1.3966017094017089</v>
      </c>
      <c r="H16" s="80">
        <v>1.3769790209790209</v>
      </c>
      <c r="I16" s="80">
        <v>1.2295668016194332</v>
      </c>
      <c r="J16" s="80">
        <v>0.98031250000000014</v>
      </c>
      <c r="K16" s="80">
        <v>0.98204835164835169</v>
      </c>
      <c r="L16" s="80">
        <v>0.8494234807692308</v>
      </c>
      <c r="M16" s="80">
        <v>0.82432107023411383</v>
      </c>
      <c r="N16" s="80">
        <v>0.82862470862470861</v>
      </c>
      <c r="O16" s="80">
        <v>0.76225174825174824</v>
      </c>
      <c r="P16" s="80">
        <v>0.76134615384615389</v>
      </c>
      <c r="Q16" s="80">
        <f t="shared" si="0"/>
        <v>1.0507876857662672</v>
      </c>
      <c r="R16" s="78">
        <v>2.0695767050145877</v>
      </c>
      <c r="S16" s="77">
        <v>1.6130718026419602</v>
      </c>
    </row>
    <row r="17" spans="2:19">
      <c r="B17" s="94">
        <v>62.5</v>
      </c>
      <c r="C17" s="80">
        <v>1.5020512820512824</v>
      </c>
      <c r="D17" s="80">
        <v>1.4655048076923078</v>
      </c>
      <c r="E17" s="80">
        <v>1.4031505958829902</v>
      </c>
      <c r="F17" s="80">
        <v>1.3512603550295859</v>
      </c>
      <c r="G17" s="80">
        <v>1.3053880341880337</v>
      </c>
      <c r="H17" s="80">
        <v>1.2515244755244754</v>
      </c>
      <c r="I17" s="80">
        <v>1.0805789473684211</v>
      </c>
      <c r="J17" s="80">
        <v>0.98031250000000014</v>
      </c>
      <c r="K17" s="80">
        <v>1.0346197802197801</v>
      </c>
      <c r="L17" s="80">
        <v>0.8494234807692308</v>
      </c>
      <c r="M17" s="80">
        <v>0.79355183946488306</v>
      </c>
      <c r="N17" s="80">
        <v>0.76857808857808851</v>
      </c>
      <c r="O17" s="80">
        <v>0.75581818181818183</v>
      </c>
      <c r="P17" s="80">
        <v>0.79230769230769227</v>
      </c>
      <c r="Q17" s="80">
        <f t="shared" si="0"/>
        <v>1.0537589653248713</v>
      </c>
      <c r="R17" s="78">
        <v>1.9873182706957067</v>
      </c>
      <c r="S17" s="77">
        <v>1.4296810706101313</v>
      </c>
    </row>
    <row r="18" spans="2:19">
      <c r="B18" s="94">
        <v>67.5</v>
      </c>
      <c r="C18" s="80">
        <v>1.2944615384615388</v>
      </c>
      <c r="D18" s="80">
        <v>1.2487740384615384</v>
      </c>
      <c r="E18" s="80">
        <v>1.1958266522210184</v>
      </c>
      <c r="F18" s="80">
        <v>1.1661715976331362</v>
      </c>
      <c r="G18" s="80">
        <v>1.1890119658119653</v>
      </c>
      <c r="H18" s="80">
        <v>0.99739860139860137</v>
      </c>
      <c r="I18" s="80">
        <v>1.0098097165991902</v>
      </c>
      <c r="J18" s="80">
        <v>0.82550480769230761</v>
      </c>
      <c r="K18" s="80">
        <v>0.77985054945054944</v>
      </c>
      <c r="L18" s="80">
        <v>0.60173117307692314</v>
      </c>
      <c r="M18" s="80">
        <v>0.62124414715719078</v>
      </c>
      <c r="N18" s="80">
        <v>0.63132867132867121</v>
      </c>
      <c r="O18" s="80">
        <v>0.61427972027972022</v>
      </c>
      <c r="P18" s="80">
        <v>0.65076923076923077</v>
      </c>
      <c r="Q18" s="80">
        <f t="shared" si="0"/>
        <v>0.91023990197023963</v>
      </c>
      <c r="R18" s="78">
        <v>2.107283531795725</v>
      </c>
      <c r="S18" s="77">
        <v>1.643892323418003</v>
      </c>
    </row>
    <row r="19" spans="2:19">
      <c r="B19" s="94">
        <v>70.5</v>
      </c>
      <c r="C19" s="80">
        <v>1.3133333333333332</v>
      </c>
      <c r="D19" s="80">
        <v>1.2642548076923077</v>
      </c>
      <c r="E19" s="80">
        <v>1.2097811484290355</v>
      </c>
      <c r="F19" s="80">
        <v>1.1933905325443788</v>
      </c>
      <c r="G19" s="80">
        <v>1.1544136752136749</v>
      </c>
      <c r="H19" s="80">
        <v>1.1164195804195804</v>
      </c>
      <c r="I19" s="80">
        <v>0.95393927125506073</v>
      </c>
      <c r="J19" s="80">
        <v>0.73704326923076924</v>
      </c>
      <c r="K19" s="80">
        <v>0.70705934065934073</v>
      </c>
      <c r="L19" s="80">
        <v>0.56634655769230768</v>
      </c>
      <c r="M19" s="80">
        <v>0.54124414715719082</v>
      </c>
      <c r="N19" s="80">
        <v>0.5455477855477856</v>
      </c>
      <c r="O19" s="80">
        <v>0.56281118881118875</v>
      </c>
      <c r="P19" s="80">
        <v>0.63750000000000007</v>
      </c>
      <c r="Q19" s="80">
        <f t="shared" si="0"/>
        <v>1.0638645789484795</v>
      </c>
      <c r="R19" s="78">
        <v>2.3335238521242845</v>
      </c>
      <c r="S19" s="77">
        <v>1.6949543474251845</v>
      </c>
    </row>
    <row r="20" spans="2:19">
      <c r="B20" s="94">
        <v>72.5</v>
      </c>
      <c r="C20" s="80">
        <v>1.1623589743589744</v>
      </c>
      <c r="D20" s="80">
        <v>1.1315625</v>
      </c>
      <c r="E20" s="80">
        <v>1.0802036836403033</v>
      </c>
      <c r="F20" s="80">
        <v>1.1062899408284024</v>
      </c>
      <c r="G20" s="80">
        <v>1.0820717948717951</v>
      </c>
      <c r="H20" s="80">
        <v>1.1453706293706292</v>
      </c>
      <c r="I20" s="80">
        <v>0.98373684210526324</v>
      </c>
      <c r="J20" s="80">
        <v>0.82550480769230761</v>
      </c>
      <c r="K20" s="80">
        <v>0.80007032967032965</v>
      </c>
      <c r="L20" s="80">
        <v>0.69019271153846162</v>
      </c>
      <c r="M20" s="80">
        <v>0.66432107023411369</v>
      </c>
      <c r="N20" s="80">
        <v>0.66135198135198126</v>
      </c>
      <c r="O20" s="80">
        <v>0.6657482517482517</v>
      </c>
      <c r="P20" s="80">
        <v>0.69942307692307693</v>
      </c>
      <c r="Q20" s="80">
        <f t="shared" si="0"/>
        <v>1.1101420050888446</v>
      </c>
      <c r="R20" s="78">
        <v>1.7459437126671011</v>
      </c>
      <c r="S20" s="77">
        <v>1.4776408943200001</v>
      </c>
    </row>
    <row r="21" spans="2:19">
      <c r="B21" s="94">
        <v>76.5</v>
      </c>
      <c r="C21" s="80">
        <v>1.4400000000000002</v>
      </c>
      <c r="D21" s="80">
        <v>1.3546875</v>
      </c>
      <c r="E21" s="80">
        <v>1.2985915492957747</v>
      </c>
      <c r="F21" s="80">
        <v>1.3076923076923077</v>
      </c>
      <c r="G21" s="80">
        <v>1.2333333333333334</v>
      </c>
      <c r="H21" s="80">
        <v>1.3181818181818181</v>
      </c>
      <c r="I21" s="80">
        <v>1.1447368421052631</v>
      </c>
      <c r="J21" s="80">
        <v>0.90624999999999989</v>
      </c>
      <c r="K21" s="80">
        <v>0.91428571428571437</v>
      </c>
      <c r="L21" s="80">
        <v>0.74999999999999989</v>
      </c>
      <c r="M21" s="80">
        <v>0.71739130434782605</v>
      </c>
      <c r="N21" s="80">
        <v>0.70606060606060606</v>
      </c>
      <c r="O21" s="80">
        <v>0.69545454545454544</v>
      </c>
      <c r="P21" s="80">
        <v>0.671875</v>
      </c>
      <c r="Q21" s="80">
        <f t="shared" si="0"/>
        <v>1.1093849048452495</v>
      </c>
      <c r="R21" s="78">
        <v>2.0705882352941178</v>
      </c>
      <c r="S21" s="77">
        <v>1.6460268317853457</v>
      </c>
    </row>
    <row r="22" spans="2:19">
      <c r="B22" s="94">
        <v>80.5</v>
      </c>
      <c r="C22" s="80">
        <v>1.57</v>
      </c>
      <c r="D22" s="80">
        <v>1.471875</v>
      </c>
      <c r="E22" s="80">
        <v>1.3816901408450706</v>
      </c>
      <c r="F22" s="80">
        <v>1.3615384615384616</v>
      </c>
      <c r="G22" s="80">
        <v>1.26</v>
      </c>
      <c r="H22" s="80">
        <v>1.3181818181818181</v>
      </c>
      <c r="I22" s="80">
        <v>1.1789473684210527</v>
      </c>
      <c r="J22" s="80">
        <v>0.953125</v>
      </c>
      <c r="K22" s="80">
        <v>0.89714285714285713</v>
      </c>
      <c r="L22" s="80">
        <v>0.74999999999999989</v>
      </c>
      <c r="M22" s="80">
        <v>0.69130434782608707</v>
      </c>
      <c r="N22" s="80">
        <v>0.7</v>
      </c>
      <c r="O22" s="80">
        <v>0.63636363636363624</v>
      </c>
      <c r="P22" s="80">
        <v>0.66874999999999996</v>
      </c>
      <c r="Q22" s="80">
        <f t="shared" si="0"/>
        <v>1.0815406217819707</v>
      </c>
      <c r="R22" s="78">
        <v>2.4671428571428575</v>
      </c>
      <c r="S22" s="77">
        <v>1.8526315789473689</v>
      </c>
    </row>
    <row r="23" spans="2:19">
      <c r="B23" s="94">
        <v>92.5</v>
      </c>
      <c r="C23" s="80">
        <v>1.25</v>
      </c>
      <c r="D23" s="80">
        <v>1.1921875</v>
      </c>
      <c r="E23" s="80">
        <v>1.1507042253521127</v>
      </c>
      <c r="F23" s="80">
        <v>1.1884615384615385</v>
      </c>
      <c r="G23" s="80">
        <v>1.2111111111111112</v>
      </c>
      <c r="H23" s="80">
        <v>1.2727272727272729</v>
      </c>
      <c r="I23" s="80">
        <v>1.0842105263157895</v>
      </c>
      <c r="J23" s="80">
        <v>0.859375</v>
      </c>
      <c r="K23" s="80">
        <v>0.89714285714285713</v>
      </c>
      <c r="L23" s="80">
        <v>0.73749999999999993</v>
      </c>
      <c r="M23" s="80">
        <v>0.73478260869565226</v>
      </c>
      <c r="N23" s="80">
        <v>0.73333333333333328</v>
      </c>
      <c r="O23" s="80">
        <v>0.71363636363636362</v>
      </c>
      <c r="P23" s="80">
        <v>0.71875</v>
      </c>
      <c r="Q23" s="80">
        <f t="shared" si="0"/>
        <v>1.1106738492783894</v>
      </c>
      <c r="R23" s="78">
        <v>1.7515923566878981</v>
      </c>
      <c r="S23" s="77">
        <v>1.51927589674824</v>
      </c>
    </row>
    <row r="24" spans="2:19">
      <c r="B24" s="94">
        <v>98.5</v>
      </c>
      <c r="C24" s="80">
        <v>1.0233333333333332</v>
      </c>
      <c r="D24" s="80">
        <v>0.95781249999999996</v>
      </c>
      <c r="E24" s="80">
        <v>0.94084507042253518</v>
      </c>
      <c r="F24" s="80">
        <v>0.97307692307692306</v>
      </c>
      <c r="G24" s="80">
        <v>1.0444444444444445</v>
      </c>
      <c r="H24" s="80">
        <v>1.1147727272727272</v>
      </c>
      <c r="I24" s="80">
        <v>0.96315789473684221</v>
      </c>
      <c r="J24" s="80">
        <v>0.8125</v>
      </c>
      <c r="K24" s="80">
        <v>0.82571428571428573</v>
      </c>
      <c r="L24" s="80">
        <v>0.72499999999999987</v>
      </c>
      <c r="M24" s="80">
        <v>0.73478260869565226</v>
      </c>
      <c r="N24" s="80">
        <v>0.68484848484848482</v>
      </c>
      <c r="O24" s="80">
        <v>0.69090909090909081</v>
      </c>
      <c r="P24" s="80">
        <v>0.79062500000000002</v>
      </c>
      <c r="Q24" s="80">
        <f t="shared" si="0"/>
        <v>1.1114627668860062</v>
      </c>
      <c r="R24" s="78">
        <v>1.481140350877193</v>
      </c>
      <c r="S24" s="77">
        <v>1.3940443213296403</v>
      </c>
    </row>
    <row r="25" spans="2:19">
      <c r="B25" s="94">
        <v>102.5</v>
      </c>
      <c r="C25" s="80">
        <v>1.1366666666666667</v>
      </c>
      <c r="D25" s="80">
        <v>1.08125</v>
      </c>
      <c r="E25" s="80">
        <v>1.0211267605633803</v>
      </c>
      <c r="F25" s="80">
        <v>1.0423076923076924</v>
      </c>
      <c r="G25" s="80">
        <v>1.0555555555555556</v>
      </c>
      <c r="H25" s="80">
        <v>1.1363636363636365</v>
      </c>
      <c r="I25" s="80">
        <v>0.96315789473684221</v>
      </c>
      <c r="J25" s="80">
        <v>0.796875</v>
      </c>
      <c r="K25" s="80">
        <v>0.79142857142857148</v>
      </c>
      <c r="L25" s="80">
        <v>0.67500000000000004</v>
      </c>
      <c r="M25" s="80">
        <v>0.65652173913043488</v>
      </c>
      <c r="N25" s="80">
        <v>0.65151515151515149</v>
      </c>
      <c r="O25" s="80">
        <v>0.64090909090909087</v>
      </c>
      <c r="P25" s="80">
        <v>0.64374999999999993</v>
      </c>
      <c r="Q25" s="80">
        <f t="shared" si="0"/>
        <v>1.1270106901828745</v>
      </c>
      <c r="R25" s="78">
        <v>1.7735224586288418</v>
      </c>
      <c r="S25" s="77">
        <v>1.5027995520716688</v>
      </c>
    </row>
    <row r="26" spans="2:19">
      <c r="B26" s="101">
        <v>110.5</v>
      </c>
      <c r="C26" s="88">
        <v>1.2833333333333334</v>
      </c>
      <c r="D26" s="27">
        <v>1.2124999999999999</v>
      </c>
      <c r="E26" s="27">
        <v>1.1281690140845071</v>
      </c>
      <c r="F26" s="27">
        <v>1.1000000000000001</v>
      </c>
      <c r="G26" s="27">
        <v>1.088888888888889</v>
      </c>
      <c r="H26" s="27">
        <v>1.1363636363636365</v>
      </c>
      <c r="I26" s="27">
        <v>0.95789473684210535</v>
      </c>
      <c r="J26" s="27">
        <v>0.828125</v>
      </c>
      <c r="K26" s="27">
        <v>0.87714285714285711</v>
      </c>
      <c r="L26" s="27">
        <v>0.70000000000000007</v>
      </c>
      <c r="M26" s="27">
        <v>0.66956521739130437</v>
      </c>
      <c r="N26" s="27">
        <v>0.68484848484848482</v>
      </c>
      <c r="O26" s="27">
        <v>0.66363636363636358</v>
      </c>
      <c r="P26" s="27">
        <v>0.67812499999999998</v>
      </c>
      <c r="Q26" s="27">
        <f t="shared" si="0"/>
        <v>1.1126706982102785</v>
      </c>
      <c r="R26" s="86">
        <v>1.9337899543378998</v>
      </c>
      <c r="S26" s="85">
        <v>1.4434030281182411</v>
      </c>
    </row>
    <row r="27" spans="2:19">
      <c r="B27" s="102" t="s">
        <v>234</v>
      </c>
      <c r="C27" s="80">
        <v>1.3489899665551841</v>
      </c>
      <c r="D27" s="80">
        <v>1.3035482859531773</v>
      </c>
      <c r="E27" s="80">
        <v>1.212172217249988</v>
      </c>
      <c r="F27" s="80">
        <v>1.1948839722150759</v>
      </c>
      <c r="G27" s="80">
        <v>1.1737224823485695</v>
      </c>
      <c r="H27" s="80">
        <v>1.1881381878990573</v>
      </c>
      <c r="I27" s="80">
        <v>1.0262619257173033</v>
      </c>
      <c r="J27" s="80">
        <v>0.8548996655518396</v>
      </c>
      <c r="K27" s="80">
        <v>0.85346736741519347</v>
      </c>
      <c r="L27" s="80">
        <v>0.70737466973244134</v>
      </c>
      <c r="M27" s="80">
        <v>0.68264882943143801</v>
      </c>
      <c r="N27" s="80">
        <v>0.67580216884564703</v>
      </c>
      <c r="O27" s="80">
        <v>0.65626208574034661</v>
      </c>
      <c r="P27" s="80">
        <v>0.67640677257525084</v>
      </c>
      <c r="Q27" s="25">
        <v>2.0087535018757734</v>
      </c>
      <c r="R27" s="25">
        <v>2.0652721180441427</v>
      </c>
      <c r="S27" s="26">
        <v>1.5631122866371183</v>
      </c>
    </row>
    <row r="28" spans="2:19">
      <c r="B28" s="107" t="s">
        <v>235</v>
      </c>
      <c r="C28" s="80">
        <v>1.3816239316239318</v>
      </c>
      <c r="D28" s="80">
        <v>1.3261378205128207</v>
      </c>
      <c r="E28" s="80">
        <v>1.2657818707114481</v>
      </c>
      <c r="F28" s="80">
        <v>1.2532692307692306</v>
      </c>
      <c r="G28" s="80">
        <v>1.2268034188034187</v>
      </c>
      <c r="H28" s="80">
        <v>1.200979020979021</v>
      </c>
      <c r="I28" s="80">
        <v>1.067061403508772</v>
      </c>
      <c r="J28" s="80">
        <v>0.87582131410256414</v>
      </c>
      <c r="K28" s="80">
        <v>0.86965567765567775</v>
      </c>
      <c r="L28" s="80">
        <v>0.71785290064102558</v>
      </c>
      <c r="M28" s="80">
        <v>0.6936789297658863</v>
      </c>
      <c r="N28" s="80">
        <v>0.69024864024864019</v>
      </c>
      <c r="O28" s="80">
        <v>0.67606060606060614</v>
      </c>
      <c r="P28" s="80">
        <v>0.70220352564102573</v>
      </c>
      <c r="Q28" s="25">
        <v>1.8373235390148293</v>
      </c>
      <c r="R28" s="25">
        <v>2.1116253092477684</v>
      </c>
      <c r="S28" s="26">
        <v>1.6225569784497134</v>
      </c>
    </row>
    <row r="29" spans="2:19">
      <c r="B29" s="108" t="s">
        <v>236</v>
      </c>
      <c r="C29" s="88">
        <v>1.1812307692307693</v>
      </c>
      <c r="D29" s="27">
        <v>1.1249278846153847</v>
      </c>
      <c r="E29" s="27">
        <v>1.0589396894185628</v>
      </c>
      <c r="F29" s="27">
        <v>1.011930966469428</v>
      </c>
      <c r="G29" s="27">
        <v>0.99085811965811954</v>
      </c>
      <c r="H29" s="27">
        <v>0.983995337995338</v>
      </c>
      <c r="I29" s="27">
        <v>0.81985020242915008</v>
      </c>
      <c r="J29" s="27">
        <v>0.72967147435897439</v>
      </c>
      <c r="K29" s="27">
        <v>0.7353670329670331</v>
      </c>
      <c r="L29" s="27">
        <v>0.60416666666666663</v>
      </c>
      <c r="M29" s="27">
        <v>0.57816722408026766</v>
      </c>
      <c r="N29" s="27">
        <v>0.57843045843045837</v>
      </c>
      <c r="O29" s="27">
        <v>0.56710023310023316</v>
      </c>
      <c r="P29" s="27">
        <v>0.59179487179487178</v>
      </c>
      <c r="Q29" s="27">
        <v>2.2670448075662351</v>
      </c>
      <c r="R29" s="27">
        <v>2.1834050525116786</v>
      </c>
      <c r="S29" s="28">
        <v>1.4982321165576262</v>
      </c>
    </row>
    <row r="30" spans="2:19">
      <c r="B30" s="101" t="s">
        <v>237</v>
      </c>
      <c r="C30" s="86">
        <v>30</v>
      </c>
      <c r="D30" s="86">
        <v>64</v>
      </c>
      <c r="E30" s="86">
        <v>7.1</v>
      </c>
      <c r="F30" s="86">
        <v>26</v>
      </c>
      <c r="G30" s="86">
        <v>4.5</v>
      </c>
      <c r="H30" s="86">
        <v>0.88</v>
      </c>
      <c r="I30" s="86">
        <v>3.8</v>
      </c>
      <c r="J30" s="86">
        <v>0.64</v>
      </c>
      <c r="K30" s="86">
        <v>3.5</v>
      </c>
      <c r="L30" s="86">
        <v>0.8</v>
      </c>
      <c r="M30" s="86">
        <v>2.2999999999999998</v>
      </c>
      <c r="N30" s="86">
        <v>0.33</v>
      </c>
      <c r="O30" s="86">
        <v>2.2000000000000002</v>
      </c>
      <c r="P30" s="86">
        <v>0.32</v>
      </c>
      <c r="Q30" s="86">
        <v>0.10292397660818715</v>
      </c>
      <c r="R30" s="86">
        <v>13.636363636363635</v>
      </c>
      <c r="S30" s="109">
        <v>1.7272727272727271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"/>
  <sheetViews>
    <sheetView workbookViewId="0">
      <selection activeCell="B2" sqref="B2"/>
    </sheetView>
  </sheetViews>
  <sheetFormatPr defaultColWidth="8.85546875" defaultRowHeight="15.75"/>
  <cols>
    <col min="1" max="1" width="8.85546875" style="5"/>
    <col min="2" max="2" width="16.28515625" style="5" customWidth="1"/>
    <col min="3" max="3" width="5" style="5" bestFit="1" customWidth="1"/>
    <col min="4" max="4" width="6.140625" style="5" bestFit="1" customWidth="1"/>
    <col min="5" max="11" width="5" style="5" bestFit="1" customWidth="1"/>
    <col min="12" max="12" width="6.7109375" style="5" bestFit="1" customWidth="1"/>
    <col min="13" max="13" width="5.5703125" style="5" bestFit="1" customWidth="1"/>
    <col min="14" max="14" width="7.85546875" style="5" bestFit="1" customWidth="1"/>
    <col min="15" max="15" width="5.5703125" style="5" bestFit="1" customWidth="1"/>
    <col min="16" max="16" width="7.85546875" style="5" bestFit="1" customWidth="1"/>
    <col min="17" max="17" width="8" style="5" bestFit="1" customWidth="1"/>
    <col min="18" max="18" width="6.5703125" style="5" bestFit="1" customWidth="1"/>
    <col min="19" max="19" width="7.140625" style="5" bestFit="1" customWidth="1"/>
    <col min="20" max="16384" width="8.85546875" style="5"/>
  </cols>
  <sheetData>
    <row r="1" spans="2:19">
      <c r="B1" s="5" t="s">
        <v>272</v>
      </c>
    </row>
    <row r="3" spans="2:19">
      <c r="B3" s="110" t="s">
        <v>0</v>
      </c>
      <c r="C3" s="111" t="s">
        <v>192</v>
      </c>
      <c r="D3" s="111" t="s">
        <v>202</v>
      </c>
      <c r="E3" s="111" t="s">
        <v>204</v>
      </c>
      <c r="F3" s="111" t="s">
        <v>206</v>
      </c>
      <c r="G3" s="111" t="s">
        <v>208</v>
      </c>
      <c r="H3" s="111" t="s">
        <v>210</v>
      </c>
      <c r="I3" s="111" t="s">
        <v>212</v>
      </c>
      <c r="J3" s="111" t="s">
        <v>214</v>
      </c>
      <c r="K3" s="111" t="s">
        <v>216</v>
      </c>
      <c r="L3" s="111" t="s">
        <v>218</v>
      </c>
      <c r="M3" s="111" t="s">
        <v>220</v>
      </c>
      <c r="N3" s="111" t="s">
        <v>222</v>
      </c>
      <c r="O3" s="111" t="s">
        <v>224</v>
      </c>
      <c r="P3" s="111" t="s">
        <v>226</v>
      </c>
      <c r="Q3" s="65" t="s">
        <v>228</v>
      </c>
      <c r="R3" s="93" t="s">
        <v>230</v>
      </c>
      <c r="S3" s="92" t="s">
        <v>232</v>
      </c>
    </row>
    <row r="4" spans="2:19">
      <c r="B4" s="9" t="s">
        <v>200</v>
      </c>
      <c r="C4" s="25">
        <v>8.09</v>
      </c>
      <c r="D4" s="25">
        <v>18.7</v>
      </c>
      <c r="E4" s="25">
        <v>1.95</v>
      </c>
      <c r="F4" s="25">
        <v>7.23</v>
      </c>
      <c r="G4" s="25">
        <v>1.27</v>
      </c>
      <c r="H4" s="25">
        <v>0.28000000000000003</v>
      </c>
      <c r="I4" s="25">
        <v>1.05</v>
      </c>
      <c r="J4" s="25">
        <v>0.15</v>
      </c>
      <c r="K4" s="25">
        <v>0.87</v>
      </c>
      <c r="L4" s="10">
        <v>0.17</v>
      </c>
      <c r="M4" s="10">
        <v>0.49</v>
      </c>
      <c r="N4" s="10">
        <v>7.0000000000000007E-2</v>
      </c>
      <c r="O4" s="10">
        <v>0.45</v>
      </c>
      <c r="P4" s="25">
        <v>6.3E-2</v>
      </c>
      <c r="Q4" s="95">
        <f>H4/(SQRT(G4*I4))</f>
        <v>0.24247195903575156</v>
      </c>
      <c r="R4" s="80">
        <f>C4/O4</f>
        <v>17.977777777777778</v>
      </c>
      <c r="S4" s="104">
        <f>I4/O4</f>
        <v>2.3333333333333335</v>
      </c>
    </row>
    <row r="5" spans="2:19">
      <c r="B5" s="9" t="s">
        <v>238</v>
      </c>
      <c r="C5" s="25">
        <v>3.11</v>
      </c>
      <c r="D5" s="25">
        <v>7.23</v>
      </c>
      <c r="E5" s="25">
        <v>0.91</v>
      </c>
      <c r="F5" s="25">
        <v>3.41</v>
      </c>
      <c r="G5" s="25">
        <v>0.62</v>
      </c>
      <c r="H5" s="25">
        <v>0.121</v>
      </c>
      <c r="I5" s="25">
        <v>0.48</v>
      </c>
      <c r="J5" s="25">
        <v>0.06</v>
      </c>
      <c r="K5" s="25">
        <v>0.31</v>
      </c>
      <c r="L5" s="10">
        <v>0.05</v>
      </c>
      <c r="M5" s="10">
        <v>0.15</v>
      </c>
      <c r="N5" s="25">
        <v>2.1999999999999999E-2</v>
      </c>
      <c r="O5" s="10">
        <v>0.11</v>
      </c>
      <c r="P5" s="25">
        <v>1.4E-2</v>
      </c>
      <c r="Q5" s="78">
        <f t="shared" ref="Q5:Q13" si="0">H5/(SQRT(G5*I5))</f>
        <v>0.22180376146979686</v>
      </c>
      <c r="R5" s="80">
        <f t="shared" ref="R5:R13" si="1">C5/O5</f>
        <v>28.27272727272727</v>
      </c>
      <c r="S5" s="26">
        <f t="shared" ref="S5:S13" si="2">I5/O5</f>
        <v>4.3636363636363633</v>
      </c>
    </row>
    <row r="6" spans="2:19">
      <c r="B6" s="9" t="s">
        <v>239</v>
      </c>
      <c r="C6" s="25">
        <v>1.49</v>
      </c>
      <c r="D6" s="25">
        <v>3.11</v>
      </c>
      <c r="E6" s="25">
        <v>0.34</v>
      </c>
      <c r="F6" s="25">
        <v>1.1299999999999999</v>
      </c>
      <c r="G6" s="25">
        <v>0.23</v>
      </c>
      <c r="H6" s="25">
        <v>5.1999999999999998E-2</v>
      </c>
      <c r="I6" s="25">
        <v>0.18</v>
      </c>
      <c r="J6" s="25">
        <v>0.03</v>
      </c>
      <c r="K6" s="25">
        <v>0.15</v>
      </c>
      <c r="L6" s="10">
        <v>0.03</v>
      </c>
      <c r="M6" s="10">
        <v>7.0000000000000007E-2</v>
      </c>
      <c r="N6" s="10">
        <v>0.01</v>
      </c>
      <c r="O6" s="10">
        <v>0.06</v>
      </c>
      <c r="P6" s="25">
        <v>8.0000000000000002E-3</v>
      </c>
      <c r="Q6" s="78">
        <f t="shared" si="0"/>
        <v>0.25556605733515503</v>
      </c>
      <c r="R6" s="80">
        <f t="shared" si="1"/>
        <v>24.833333333333336</v>
      </c>
      <c r="S6" s="26">
        <f t="shared" si="2"/>
        <v>3</v>
      </c>
    </row>
    <row r="7" spans="2:19">
      <c r="B7" s="9">
        <v>77108</v>
      </c>
      <c r="C7" s="25">
        <v>0.19</v>
      </c>
      <c r="D7" s="25">
        <v>0.31</v>
      </c>
      <c r="E7" s="25">
        <v>0.04</v>
      </c>
      <c r="F7" s="25">
        <v>0.14000000000000001</v>
      </c>
      <c r="G7" s="25">
        <v>0.06</v>
      </c>
      <c r="H7" s="25">
        <v>0.01</v>
      </c>
      <c r="I7" s="25">
        <v>0.03</v>
      </c>
      <c r="J7" s="25">
        <v>0.01</v>
      </c>
      <c r="K7" s="25">
        <v>0.03</v>
      </c>
      <c r="L7" s="10">
        <v>0.01</v>
      </c>
      <c r="M7" s="10">
        <v>0.01</v>
      </c>
      <c r="N7" s="10" t="s">
        <v>240</v>
      </c>
      <c r="O7" s="10">
        <v>0.01</v>
      </c>
      <c r="P7" s="10" t="s">
        <v>241</v>
      </c>
      <c r="Q7" s="78">
        <f t="shared" si="0"/>
        <v>0.23570226039551584</v>
      </c>
      <c r="R7" s="80">
        <f t="shared" si="1"/>
        <v>19</v>
      </c>
      <c r="S7" s="26">
        <f t="shared" si="2"/>
        <v>3</v>
      </c>
    </row>
    <row r="8" spans="2:19">
      <c r="B8" s="9">
        <v>77103</v>
      </c>
      <c r="C8" s="25">
        <v>0.56999999999999995</v>
      </c>
      <c r="D8" s="25">
        <v>0.74</v>
      </c>
      <c r="E8" s="25">
        <v>7.0000000000000007E-2</v>
      </c>
      <c r="F8" s="25">
        <v>0.28000000000000003</v>
      </c>
      <c r="G8" s="25">
        <v>0.05</v>
      </c>
      <c r="H8" s="25">
        <v>1.4999999999999999E-2</v>
      </c>
      <c r="I8" s="25">
        <v>0.04</v>
      </c>
      <c r="J8" s="25">
        <v>0.01</v>
      </c>
      <c r="K8" s="25">
        <v>0.03</v>
      </c>
      <c r="L8" s="10" t="s">
        <v>201</v>
      </c>
      <c r="M8" s="10">
        <v>0.01</v>
      </c>
      <c r="N8" s="10" t="s">
        <v>240</v>
      </c>
      <c r="O8" s="10">
        <v>0.01</v>
      </c>
      <c r="P8" s="10" t="s">
        <v>241</v>
      </c>
      <c r="Q8" s="78">
        <f t="shared" si="0"/>
        <v>0.33541019662496846</v>
      </c>
      <c r="R8" s="80">
        <f t="shared" si="1"/>
        <v>56.999999999999993</v>
      </c>
      <c r="S8" s="26">
        <f t="shared" si="2"/>
        <v>4</v>
      </c>
    </row>
    <row r="9" spans="2:19">
      <c r="B9" s="9">
        <v>77156</v>
      </c>
      <c r="C9" s="25">
        <v>0.86</v>
      </c>
      <c r="D9" s="25">
        <v>1.73</v>
      </c>
      <c r="E9" s="25">
        <v>0.2</v>
      </c>
      <c r="F9" s="25">
        <v>0.72</v>
      </c>
      <c r="G9" s="25">
        <v>0.15</v>
      </c>
      <c r="H9" s="25">
        <v>2.5000000000000001E-2</v>
      </c>
      <c r="I9" s="25">
        <v>0.14000000000000001</v>
      </c>
      <c r="J9" s="25">
        <v>0.02</v>
      </c>
      <c r="K9" s="25">
        <v>0.14000000000000001</v>
      </c>
      <c r="L9" s="10">
        <v>0.02</v>
      </c>
      <c r="M9" s="10">
        <v>0.06</v>
      </c>
      <c r="N9" s="25">
        <v>8.9999999999999993E-3</v>
      </c>
      <c r="O9" s="10">
        <v>0.05</v>
      </c>
      <c r="P9" s="25">
        <v>6.0000000000000001E-3</v>
      </c>
      <c r="Q9" s="78">
        <f t="shared" si="0"/>
        <v>0.17251638983558856</v>
      </c>
      <c r="R9" s="80">
        <f t="shared" si="1"/>
        <v>17.2</v>
      </c>
      <c r="S9" s="26">
        <f t="shared" si="2"/>
        <v>2.8000000000000003</v>
      </c>
    </row>
    <row r="10" spans="2:19">
      <c r="B10" s="9" t="s">
        <v>5</v>
      </c>
      <c r="C10" s="25">
        <v>4.8</v>
      </c>
      <c r="D10" s="25">
        <v>10.4</v>
      </c>
      <c r="E10" s="25">
        <v>1.1599999999999999</v>
      </c>
      <c r="F10" s="25">
        <v>4.37</v>
      </c>
      <c r="G10" s="25">
        <v>0.85</v>
      </c>
      <c r="H10" s="25">
        <v>0.20100000000000001</v>
      </c>
      <c r="I10" s="25">
        <v>0.73</v>
      </c>
      <c r="J10" s="25">
        <v>0.11</v>
      </c>
      <c r="K10" s="25">
        <v>0.56999999999999995</v>
      </c>
      <c r="L10" s="25">
        <v>0.1</v>
      </c>
      <c r="M10" s="10">
        <v>0.28999999999999998</v>
      </c>
      <c r="N10" s="25">
        <v>3.9E-2</v>
      </c>
      <c r="O10" s="10">
        <v>0.23</v>
      </c>
      <c r="P10" s="25">
        <v>3.3000000000000002E-2</v>
      </c>
      <c r="Q10" s="78">
        <f t="shared" si="0"/>
        <v>0.25516738593101718</v>
      </c>
      <c r="R10" s="80">
        <f t="shared" si="1"/>
        <v>20.869565217391301</v>
      </c>
      <c r="S10" s="26">
        <f t="shared" si="2"/>
        <v>3.1739130434782608</v>
      </c>
    </row>
    <row r="11" spans="2:19">
      <c r="B11" s="9" t="s">
        <v>4</v>
      </c>
      <c r="C11" s="25">
        <v>1.32</v>
      </c>
      <c r="D11" s="25">
        <v>2.38</v>
      </c>
      <c r="E11" s="25">
        <v>0.26</v>
      </c>
      <c r="F11" s="25">
        <v>1.05</v>
      </c>
      <c r="G11" s="25">
        <v>0.26</v>
      </c>
      <c r="H11" s="25">
        <v>5.1999999999999998E-2</v>
      </c>
      <c r="I11" s="25">
        <v>0.2</v>
      </c>
      <c r="J11" s="25">
        <v>0.03</v>
      </c>
      <c r="K11" s="25">
        <v>0.18</v>
      </c>
      <c r="L11" s="10">
        <v>0.04</v>
      </c>
      <c r="M11" s="10">
        <v>0.12</v>
      </c>
      <c r="N11" s="10">
        <v>0.02</v>
      </c>
      <c r="O11" s="10">
        <v>0.14000000000000001</v>
      </c>
      <c r="P11" s="25">
        <v>1.7999999999999999E-2</v>
      </c>
      <c r="Q11" s="78">
        <f t="shared" si="0"/>
        <v>0.22803508501982758</v>
      </c>
      <c r="R11" s="80">
        <f t="shared" si="1"/>
        <v>9.4285714285714288</v>
      </c>
      <c r="S11" s="26">
        <f t="shared" si="2"/>
        <v>1.4285714285714286</v>
      </c>
    </row>
    <row r="12" spans="2:19">
      <c r="B12" s="9" t="s">
        <v>3</v>
      </c>
      <c r="C12" s="25">
        <v>5.26</v>
      </c>
      <c r="D12" s="25">
        <v>10.199999999999999</v>
      </c>
      <c r="E12" s="25">
        <v>1.2</v>
      </c>
      <c r="F12" s="25">
        <v>4.55</v>
      </c>
      <c r="G12" s="25">
        <v>0.9</v>
      </c>
      <c r="H12" s="25">
        <v>0.223</v>
      </c>
      <c r="I12" s="25">
        <v>0.82</v>
      </c>
      <c r="J12" s="25">
        <v>0.14000000000000001</v>
      </c>
      <c r="K12" s="25">
        <v>0.81</v>
      </c>
      <c r="L12" s="10">
        <v>0.18</v>
      </c>
      <c r="M12" s="25">
        <v>0.5</v>
      </c>
      <c r="N12" s="25">
        <v>7.3999999999999996E-2</v>
      </c>
      <c r="O12" s="10">
        <v>0.46</v>
      </c>
      <c r="P12" s="25">
        <v>6.4000000000000001E-2</v>
      </c>
      <c r="Q12" s="78">
        <f t="shared" si="0"/>
        <v>0.25958325992769321</v>
      </c>
      <c r="R12" s="80">
        <f t="shared" si="1"/>
        <v>11.434782608695651</v>
      </c>
      <c r="S12" s="26">
        <f t="shared" si="2"/>
        <v>1.7826086956521738</v>
      </c>
    </row>
    <row r="13" spans="2:19">
      <c r="B13" s="12" t="s">
        <v>2</v>
      </c>
      <c r="C13" s="27">
        <v>0.25</v>
      </c>
      <c r="D13" s="27">
        <v>0.44</v>
      </c>
      <c r="E13" s="27">
        <v>0.05</v>
      </c>
      <c r="F13" s="27">
        <v>0.22</v>
      </c>
      <c r="G13" s="27">
        <v>0.03</v>
      </c>
      <c r="H13" s="27">
        <v>5.0000000000000001E-3</v>
      </c>
      <c r="I13" s="27">
        <v>0.04</v>
      </c>
      <c r="J13" s="27">
        <v>0.01</v>
      </c>
      <c r="K13" s="27">
        <v>0.03</v>
      </c>
      <c r="L13" s="13">
        <v>0.01</v>
      </c>
      <c r="M13" s="13">
        <v>0.02</v>
      </c>
      <c r="N13" s="13" t="s">
        <v>240</v>
      </c>
      <c r="O13" s="13">
        <v>0.02</v>
      </c>
      <c r="P13" s="10" t="s">
        <v>241</v>
      </c>
      <c r="Q13" s="86">
        <f t="shared" si="0"/>
        <v>0.14433756729740643</v>
      </c>
      <c r="R13" s="25">
        <f t="shared" si="1"/>
        <v>12.5</v>
      </c>
      <c r="S13" s="26">
        <f t="shared" si="2"/>
        <v>2</v>
      </c>
    </row>
    <row r="14" spans="2:19">
      <c r="B14" s="112" t="s">
        <v>242</v>
      </c>
      <c r="C14" s="113">
        <f t="shared" ref="C14:P14" si="3">AVERAGE(C4:C13)</f>
        <v>2.5939999999999999</v>
      </c>
      <c r="D14" s="113">
        <f t="shared" si="3"/>
        <v>5.5239999999999991</v>
      </c>
      <c r="E14" s="113">
        <f t="shared" si="3"/>
        <v>0.61799999999999999</v>
      </c>
      <c r="F14" s="113">
        <f t="shared" si="3"/>
        <v>2.31</v>
      </c>
      <c r="G14" s="113">
        <f t="shared" si="3"/>
        <v>0.44200000000000006</v>
      </c>
      <c r="H14" s="113">
        <f t="shared" si="3"/>
        <v>9.8400000000000001E-2</v>
      </c>
      <c r="I14" s="113">
        <f t="shared" si="3"/>
        <v>0.371</v>
      </c>
      <c r="J14" s="113">
        <f t="shared" si="3"/>
        <v>5.7000000000000009E-2</v>
      </c>
      <c r="K14" s="113">
        <f t="shared" si="3"/>
        <v>0.31199999999999994</v>
      </c>
      <c r="L14" s="113">
        <f t="shared" si="3"/>
        <v>6.777777777777777E-2</v>
      </c>
      <c r="M14" s="113">
        <f t="shared" si="3"/>
        <v>0.17200000000000001</v>
      </c>
      <c r="N14" s="113">
        <f t="shared" si="3"/>
        <v>3.4857142857142857E-2</v>
      </c>
      <c r="O14" s="113">
        <f t="shared" si="3"/>
        <v>0.154</v>
      </c>
      <c r="P14" s="113">
        <f t="shared" si="3"/>
        <v>2.9428571428571425E-2</v>
      </c>
      <c r="Q14" s="27">
        <f>AVERAGE(Q4:Q13)</f>
        <v>0.23505939228727207</v>
      </c>
      <c r="R14" s="113">
        <f>C14/O14</f>
        <v>16.844155844155843</v>
      </c>
      <c r="S14" s="114">
        <f>I14/O14</f>
        <v>2.4090909090909092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"/>
  <sheetViews>
    <sheetView workbookViewId="0">
      <selection activeCell="B1" sqref="B1"/>
    </sheetView>
  </sheetViews>
  <sheetFormatPr defaultColWidth="8.85546875" defaultRowHeight="15"/>
  <cols>
    <col min="2" max="2" width="16.7109375" customWidth="1"/>
    <col min="3" max="16" width="5" bestFit="1" customWidth="1"/>
    <col min="17" max="17" width="8" bestFit="1" customWidth="1"/>
    <col min="18" max="18" width="6.5703125" bestFit="1" customWidth="1"/>
    <col min="19" max="19" width="7.140625" bestFit="1" customWidth="1"/>
  </cols>
  <sheetData>
    <row r="1" spans="2:19" ht="15.75">
      <c r="B1" s="5" t="s">
        <v>273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2:19" ht="15.7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0"/>
      <c r="R2" s="30"/>
      <c r="S2" s="30"/>
    </row>
    <row r="3" spans="2:19" ht="15.75">
      <c r="B3" s="110" t="s">
        <v>0</v>
      </c>
      <c r="C3" s="111" t="s">
        <v>192</v>
      </c>
      <c r="D3" s="111" t="s">
        <v>202</v>
      </c>
      <c r="E3" s="111" t="s">
        <v>204</v>
      </c>
      <c r="F3" s="111" t="s">
        <v>206</v>
      </c>
      <c r="G3" s="111" t="s">
        <v>208</v>
      </c>
      <c r="H3" s="111" t="s">
        <v>210</v>
      </c>
      <c r="I3" s="111" t="s">
        <v>212</v>
      </c>
      <c r="J3" s="111" t="s">
        <v>214</v>
      </c>
      <c r="K3" s="111" t="s">
        <v>216</v>
      </c>
      <c r="L3" s="111" t="s">
        <v>218</v>
      </c>
      <c r="M3" s="111" t="s">
        <v>220</v>
      </c>
      <c r="N3" s="111" t="s">
        <v>222</v>
      </c>
      <c r="O3" s="111" t="s">
        <v>224</v>
      </c>
      <c r="P3" s="111" t="s">
        <v>226</v>
      </c>
      <c r="Q3" s="65" t="s">
        <v>228</v>
      </c>
      <c r="R3" s="93" t="s">
        <v>230</v>
      </c>
      <c r="S3" s="92" t="s">
        <v>232</v>
      </c>
    </row>
    <row r="4" spans="2:19" ht="15.75">
      <c r="B4" s="9" t="s">
        <v>200</v>
      </c>
      <c r="C4" s="80">
        <v>0.26966666666666667</v>
      </c>
      <c r="D4" s="80">
        <v>0.29218749999999999</v>
      </c>
      <c r="E4" s="80">
        <v>0.27464788732394368</v>
      </c>
      <c r="F4" s="80">
        <v>0.27807692307692311</v>
      </c>
      <c r="G4" s="80">
        <v>0.28222222222222221</v>
      </c>
      <c r="H4" s="80">
        <v>0.31818181818181823</v>
      </c>
      <c r="I4" s="80">
        <v>0.27631578947368424</v>
      </c>
      <c r="J4" s="80">
        <v>0.234375</v>
      </c>
      <c r="K4" s="80">
        <v>0.24857142857142858</v>
      </c>
      <c r="L4" s="80">
        <v>0.21249999999999999</v>
      </c>
      <c r="M4" s="80">
        <v>0.21304347826086958</v>
      </c>
      <c r="N4" s="80">
        <v>0.21212121212121213</v>
      </c>
      <c r="O4" s="80">
        <v>0.20454545454545453</v>
      </c>
      <c r="P4" s="80">
        <v>0.19687499999999999</v>
      </c>
      <c r="Q4" s="95">
        <f>H4/(SQRT(G4*I4))</f>
        <v>1.1394018083057806</v>
      </c>
      <c r="R4" s="80">
        <f>C4/O4</f>
        <v>1.3183703703703704</v>
      </c>
      <c r="S4" s="26">
        <f>I4/O4</f>
        <v>1.3508771929824563</v>
      </c>
    </row>
    <row r="5" spans="2:19" ht="15.75">
      <c r="B5" s="9" t="s">
        <v>238</v>
      </c>
      <c r="C5" s="80">
        <v>0.10366666666666666</v>
      </c>
      <c r="D5" s="80">
        <v>0.11296875000000001</v>
      </c>
      <c r="E5" s="80">
        <v>0.12816901408450707</v>
      </c>
      <c r="F5" s="80">
        <v>0.13115384615384615</v>
      </c>
      <c r="G5" s="80">
        <v>0.13777777777777778</v>
      </c>
      <c r="H5" s="80">
        <v>0.13749999999999998</v>
      </c>
      <c r="I5" s="80">
        <v>0.12631578947368421</v>
      </c>
      <c r="J5" s="80">
        <v>9.375E-2</v>
      </c>
      <c r="K5" s="80">
        <v>8.8571428571428565E-2</v>
      </c>
      <c r="L5" s="80">
        <v>6.25E-2</v>
      </c>
      <c r="M5" s="80">
        <v>6.5217391304347824E-2</v>
      </c>
      <c r="N5" s="80">
        <v>6.6666666666666666E-2</v>
      </c>
      <c r="O5" s="80">
        <v>4.9999999999999996E-2</v>
      </c>
      <c r="P5" s="80">
        <v>4.3749999999999997E-2</v>
      </c>
      <c r="Q5" s="78">
        <f t="shared" ref="Q5:Q12" si="0">H5/(SQRT(G5*I5))</f>
        <v>1.0422797255102283</v>
      </c>
      <c r="R5" s="80">
        <f t="shared" ref="R5:R13" si="1">C5/O5</f>
        <v>2.0733333333333333</v>
      </c>
      <c r="S5" s="26">
        <f t="shared" ref="S5:S13" si="2">I5/O5</f>
        <v>2.5263157894736845</v>
      </c>
    </row>
    <row r="6" spans="2:19" ht="15.75">
      <c r="B6" s="9" t="s">
        <v>239</v>
      </c>
      <c r="C6" s="80">
        <v>4.9666666666666665E-2</v>
      </c>
      <c r="D6" s="80">
        <v>4.8593749999999998E-2</v>
      </c>
      <c r="E6" s="80">
        <v>4.7887323943661977E-2</v>
      </c>
      <c r="F6" s="80">
        <v>4.3461538461538454E-2</v>
      </c>
      <c r="G6" s="80">
        <v>5.1111111111111114E-2</v>
      </c>
      <c r="H6" s="80">
        <v>5.909090909090909E-2</v>
      </c>
      <c r="I6" s="80">
        <v>4.736842105263158E-2</v>
      </c>
      <c r="J6" s="80">
        <v>4.6875E-2</v>
      </c>
      <c r="K6" s="80">
        <v>4.2857142857142858E-2</v>
      </c>
      <c r="L6" s="80">
        <v>3.7499999999999999E-2</v>
      </c>
      <c r="M6" s="80">
        <v>3.0434782608695657E-2</v>
      </c>
      <c r="N6" s="80">
        <v>3.0303030303030304E-2</v>
      </c>
      <c r="O6" s="80">
        <v>2.7272727272727268E-2</v>
      </c>
      <c r="P6" s="80">
        <v>2.5000000000000001E-2</v>
      </c>
      <c r="Q6" s="78">
        <f t="shared" si="0"/>
        <v>1.2009323842115665</v>
      </c>
      <c r="R6" s="80">
        <f t="shared" si="1"/>
        <v>1.8211111111111113</v>
      </c>
      <c r="S6" s="26">
        <f t="shared" si="2"/>
        <v>1.7368421052631582</v>
      </c>
    </row>
    <row r="7" spans="2:19" ht="15.75">
      <c r="B7" s="9">
        <v>77108</v>
      </c>
      <c r="C7" s="80">
        <v>6.3333333333333332E-3</v>
      </c>
      <c r="D7" s="80">
        <v>4.84375E-3</v>
      </c>
      <c r="E7" s="80">
        <v>5.6338028169014088E-3</v>
      </c>
      <c r="F7" s="80">
        <v>5.3846153846153853E-3</v>
      </c>
      <c r="G7" s="80">
        <v>1.3333333333333332E-2</v>
      </c>
      <c r="H7" s="80">
        <v>1.1363636363636364E-2</v>
      </c>
      <c r="I7" s="80">
        <v>7.8947368421052634E-3</v>
      </c>
      <c r="J7" s="80">
        <v>1.5625E-2</v>
      </c>
      <c r="K7" s="80">
        <v>8.5714285714285719E-3</v>
      </c>
      <c r="L7" s="80">
        <v>1.2499999999999999E-2</v>
      </c>
      <c r="M7" s="80">
        <v>4.3478260869565218E-3</v>
      </c>
      <c r="N7" s="80">
        <v>1.4999999999999999E-2</v>
      </c>
      <c r="O7" s="80">
        <v>4.5454545454545452E-3</v>
      </c>
      <c r="P7" s="80">
        <v>6.0000000000000001E-3</v>
      </c>
      <c r="Q7" s="78">
        <f t="shared" si="0"/>
        <v>1.1075902664555641</v>
      </c>
      <c r="R7" s="80">
        <f t="shared" si="1"/>
        <v>1.3933333333333333</v>
      </c>
      <c r="S7" s="26">
        <f t="shared" si="2"/>
        <v>1.736842105263158</v>
      </c>
    </row>
    <row r="8" spans="2:19" ht="15.75">
      <c r="B8" s="9">
        <v>77103</v>
      </c>
      <c r="C8" s="80">
        <v>1.9E-2</v>
      </c>
      <c r="D8" s="80">
        <v>1.15625E-2</v>
      </c>
      <c r="E8" s="80">
        <v>9.8591549295774655E-3</v>
      </c>
      <c r="F8" s="80">
        <v>1.0769230769230771E-2</v>
      </c>
      <c r="G8" s="80">
        <v>1.1111111111111112E-2</v>
      </c>
      <c r="H8" s="80">
        <v>1.7045454545454544E-2</v>
      </c>
      <c r="I8" s="80">
        <v>1.0526315789473686E-2</v>
      </c>
      <c r="J8" s="80">
        <v>1.5625E-2</v>
      </c>
      <c r="K8" s="80">
        <v>8.5714285714285719E-3</v>
      </c>
      <c r="L8" s="80">
        <v>0.01</v>
      </c>
      <c r="M8" s="80">
        <v>4.3478260869565218E-3</v>
      </c>
      <c r="N8" s="80">
        <v>1.4999999999999999E-2</v>
      </c>
      <c r="O8" s="80">
        <v>4.5454545454545452E-3</v>
      </c>
      <c r="P8" s="80">
        <v>6.0000000000000001E-3</v>
      </c>
      <c r="Q8" s="78">
        <f t="shared" si="0"/>
        <v>1.5761285803045677</v>
      </c>
      <c r="R8" s="80">
        <f t="shared" si="1"/>
        <v>4.18</v>
      </c>
      <c r="S8" s="26">
        <f t="shared" si="2"/>
        <v>2.3157894736842111</v>
      </c>
    </row>
    <row r="9" spans="2:19" ht="15.75">
      <c r="B9" s="9">
        <v>77156</v>
      </c>
      <c r="C9" s="80">
        <v>2.8666666666666667E-2</v>
      </c>
      <c r="D9" s="80">
        <v>2.703125E-2</v>
      </c>
      <c r="E9" s="80">
        <v>2.8169014084507046E-2</v>
      </c>
      <c r="F9" s="80">
        <v>2.769230769230769E-2</v>
      </c>
      <c r="G9" s="80">
        <v>3.3333333333333333E-2</v>
      </c>
      <c r="H9" s="80">
        <v>2.8409090909090912E-2</v>
      </c>
      <c r="I9" s="80">
        <v>3.6842105263157898E-2</v>
      </c>
      <c r="J9" s="80">
        <v>3.125E-2</v>
      </c>
      <c r="K9" s="80">
        <v>0.04</v>
      </c>
      <c r="L9" s="80">
        <v>2.4999999999999998E-2</v>
      </c>
      <c r="M9" s="80">
        <v>2.6086956521739132E-2</v>
      </c>
      <c r="N9" s="80">
        <v>2.7272727272727268E-2</v>
      </c>
      <c r="O9" s="80">
        <v>2.2727272727272728E-2</v>
      </c>
      <c r="P9" s="80">
        <v>1.8749999999999999E-2</v>
      </c>
      <c r="Q9" s="78">
        <f t="shared" si="0"/>
        <v>0.81067306637330283</v>
      </c>
      <c r="R9" s="80">
        <f t="shared" si="1"/>
        <v>1.2613333333333332</v>
      </c>
      <c r="S9" s="26">
        <f t="shared" si="2"/>
        <v>1.6210526315789475</v>
      </c>
    </row>
    <row r="10" spans="2:19" ht="15.75">
      <c r="B10" s="9" t="s">
        <v>5</v>
      </c>
      <c r="C10" s="80">
        <v>0.16</v>
      </c>
      <c r="D10" s="80">
        <v>0.16250000000000001</v>
      </c>
      <c r="E10" s="80">
        <v>0.16338028169014085</v>
      </c>
      <c r="F10" s="80">
        <v>0.16807692307692307</v>
      </c>
      <c r="G10" s="80">
        <v>0.18888888888888888</v>
      </c>
      <c r="H10" s="80">
        <v>0.22840909090909092</v>
      </c>
      <c r="I10" s="80">
        <v>0.19210526315789475</v>
      </c>
      <c r="J10" s="80">
        <v>0.171875</v>
      </c>
      <c r="K10" s="80">
        <v>0.16285714285714284</v>
      </c>
      <c r="L10" s="80">
        <v>0.125</v>
      </c>
      <c r="M10" s="80">
        <v>0.12608695652173912</v>
      </c>
      <c r="N10" s="80">
        <v>0.11818181818181818</v>
      </c>
      <c r="O10" s="80">
        <v>0.10454545454545454</v>
      </c>
      <c r="P10" s="80">
        <v>0.10312500000000001</v>
      </c>
      <c r="Q10" s="78">
        <f t="shared" si="0"/>
        <v>1.1990589844147368</v>
      </c>
      <c r="R10" s="80">
        <f t="shared" si="1"/>
        <v>1.5304347826086957</v>
      </c>
      <c r="S10" s="26">
        <f t="shared" si="2"/>
        <v>1.8375286041189933</v>
      </c>
    </row>
    <row r="11" spans="2:19" ht="15.75">
      <c r="B11" s="9" t="s">
        <v>4</v>
      </c>
      <c r="C11" s="80">
        <v>4.4000000000000004E-2</v>
      </c>
      <c r="D11" s="80">
        <v>3.7187499999999998E-2</v>
      </c>
      <c r="E11" s="80">
        <v>3.6619718309859155E-2</v>
      </c>
      <c r="F11" s="80">
        <v>4.0384615384615387E-2</v>
      </c>
      <c r="G11" s="80">
        <v>5.7777777777777782E-2</v>
      </c>
      <c r="H11" s="80">
        <v>5.909090909090909E-2</v>
      </c>
      <c r="I11" s="80">
        <v>5.2631578947368425E-2</v>
      </c>
      <c r="J11" s="80">
        <v>4.6875E-2</v>
      </c>
      <c r="K11" s="80">
        <v>5.1428571428571428E-2</v>
      </c>
      <c r="L11" s="80">
        <v>4.9999999999999996E-2</v>
      </c>
      <c r="M11" s="80">
        <v>5.2173913043478265E-2</v>
      </c>
      <c r="N11" s="80">
        <v>6.0606060606060608E-2</v>
      </c>
      <c r="O11" s="80">
        <v>6.3636363636363644E-2</v>
      </c>
      <c r="P11" s="80">
        <v>5.6249999999999994E-2</v>
      </c>
      <c r="Q11" s="78">
        <f t="shared" si="0"/>
        <v>1.0715613849205712</v>
      </c>
      <c r="R11" s="80">
        <f t="shared" si="1"/>
        <v>0.69142857142857139</v>
      </c>
      <c r="S11" s="26">
        <f t="shared" si="2"/>
        <v>0.82706766917293228</v>
      </c>
    </row>
    <row r="12" spans="2:19" ht="15.75">
      <c r="B12" s="9" t="s">
        <v>3</v>
      </c>
      <c r="C12" s="80">
        <v>0.17533333333333331</v>
      </c>
      <c r="D12" s="80">
        <v>0.15937499999999999</v>
      </c>
      <c r="E12" s="80">
        <v>0.16901408450704225</v>
      </c>
      <c r="F12" s="80">
        <v>0.17499999999999999</v>
      </c>
      <c r="G12" s="80">
        <v>0.2</v>
      </c>
      <c r="H12" s="80">
        <v>0.25340909090909092</v>
      </c>
      <c r="I12" s="80">
        <v>0.21578947368421053</v>
      </c>
      <c r="J12" s="80">
        <v>0.21875000000000003</v>
      </c>
      <c r="K12" s="80">
        <v>0.23142857142857146</v>
      </c>
      <c r="L12" s="80">
        <v>0.22499999999999998</v>
      </c>
      <c r="M12" s="80">
        <v>0.21739130434782611</v>
      </c>
      <c r="N12" s="80">
        <v>0.22424242424242422</v>
      </c>
      <c r="O12" s="80">
        <v>0.20909090909090908</v>
      </c>
      <c r="P12" s="80">
        <v>0.2</v>
      </c>
      <c r="Q12" s="78">
        <f t="shared" si="0"/>
        <v>1.2198096511601697</v>
      </c>
      <c r="R12" s="80">
        <f t="shared" si="1"/>
        <v>0.8385507246376811</v>
      </c>
      <c r="S12" s="26">
        <f t="shared" si="2"/>
        <v>1.0320366132723113</v>
      </c>
    </row>
    <row r="13" spans="2:19" ht="15.75">
      <c r="B13" s="12" t="s">
        <v>2</v>
      </c>
      <c r="C13" s="80">
        <v>8.3333333333333332E-3</v>
      </c>
      <c r="D13" s="80">
        <v>6.875E-3</v>
      </c>
      <c r="E13" s="80">
        <v>7.0422535211267616E-3</v>
      </c>
      <c r="F13" s="80">
        <v>8.4615384615384613E-3</v>
      </c>
      <c r="G13" s="80">
        <v>6.6666666666666662E-3</v>
      </c>
      <c r="H13" s="80">
        <v>5.681818181818182E-3</v>
      </c>
      <c r="I13" s="80">
        <v>1.0526315789473686E-2</v>
      </c>
      <c r="J13" s="80">
        <v>1.5625E-2</v>
      </c>
      <c r="K13" s="80">
        <v>8.5714285714285719E-3</v>
      </c>
      <c r="L13" s="80">
        <v>1.2499999999999999E-2</v>
      </c>
      <c r="M13" s="80">
        <v>8.6956521739130436E-3</v>
      </c>
      <c r="N13" s="80">
        <v>1.4999999999999999E-2</v>
      </c>
      <c r="O13" s="80">
        <v>9.0909090909090905E-3</v>
      </c>
      <c r="P13" s="80">
        <v>6.0000000000000001E-3</v>
      </c>
      <c r="Q13" s="86">
        <f>H13/(SQRT(G13*I13))</f>
        <v>0.67825774922234783</v>
      </c>
      <c r="R13" s="80">
        <f t="shared" si="1"/>
        <v>0.91666666666666674</v>
      </c>
      <c r="S13" s="26">
        <f t="shared" si="2"/>
        <v>1.1578947368421055</v>
      </c>
    </row>
    <row r="14" spans="2:19" ht="15.75">
      <c r="B14" s="112" t="s">
        <v>242</v>
      </c>
      <c r="C14" s="115">
        <v>8.6466666666666664E-2</v>
      </c>
      <c r="D14" s="113">
        <v>8.6312499999999986E-2</v>
      </c>
      <c r="E14" s="113">
        <v>8.7042253521126767E-2</v>
      </c>
      <c r="F14" s="113">
        <v>8.8846153846153852E-2</v>
      </c>
      <c r="G14" s="113">
        <v>9.8222222222222239E-2</v>
      </c>
      <c r="H14" s="113">
        <v>0.11181818181818182</v>
      </c>
      <c r="I14" s="113">
        <v>9.763157894736843E-2</v>
      </c>
      <c r="J14" s="113">
        <v>8.9062500000000017E-2</v>
      </c>
      <c r="K14" s="113">
        <v>8.9142857142857121E-2</v>
      </c>
      <c r="L14" s="113">
        <v>8.4722222222222213E-2</v>
      </c>
      <c r="M14" s="113">
        <v>7.4782608695652189E-2</v>
      </c>
      <c r="N14" s="113">
        <v>0.10562770562770563</v>
      </c>
      <c r="O14" s="113">
        <v>6.9999999999999993E-2</v>
      </c>
      <c r="P14" s="113">
        <v>9.1964285714285707E-2</v>
      </c>
      <c r="Q14" s="27">
        <f>AVERAGE(Q4:Q13)</f>
        <v>1.1045693600878834</v>
      </c>
      <c r="R14" s="113">
        <f>AVERAGE(R4:R13)</f>
        <v>1.6024562226823096</v>
      </c>
      <c r="S14" s="114">
        <f>AVERAGE(S4:S13)</f>
        <v>1.6142246921651957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8"/>
  <sheetViews>
    <sheetView workbookViewId="0">
      <selection activeCell="B1" sqref="B1"/>
    </sheetView>
  </sheetViews>
  <sheetFormatPr defaultColWidth="8.85546875" defaultRowHeight="15.75"/>
  <cols>
    <col min="1" max="1" width="8.85546875" style="5"/>
    <col min="2" max="2" width="11.7109375" style="5" customWidth="1"/>
    <col min="3" max="4" width="6.42578125" style="5" bestFit="1" customWidth="1"/>
    <col min="5" max="5" width="8.42578125" style="5" bestFit="1" customWidth="1"/>
    <col min="6" max="6" width="6.42578125" style="5" bestFit="1" customWidth="1"/>
    <col min="7" max="7" width="10.140625" style="5"/>
    <col min="8" max="8" width="11.85546875" style="5" bestFit="1" customWidth="1"/>
    <col min="9" max="10" width="6.42578125" style="5" bestFit="1" customWidth="1"/>
    <col min="11" max="11" width="8.42578125" style="5" bestFit="1" customWidth="1"/>
    <col min="12" max="12" width="6.7109375" style="5" bestFit="1" customWidth="1"/>
    <col min="13" max="16384" width="8.85546875" style="5"/>
  </cols>
  <sheetData>
    <row r="1" spans="2:12">
      <c r="B1" s="5" t="s">
        <v>283</v>
      </c>
    </row>
    <row r="3" spans="2:12">
      <c r="B3" s="6" t="s">
        <v>6</v>
      </c>
      <c r="C3" s="7" t="s">
        <v>180</v>
      </c>
      <c r="D3" s="7" t="s">
        <v>181</v>
      </c>
      <c r="E3" s="7" t="s">
        <v>182</v>
      </c>
      <c r="F3" s="8" t="s">
        <v>183</v>
      </c>
      <c r="H3" s="6" t="s">
        <v>6</v>
      </c>
      <c r="I3" s="7" t="s">
        <v>180</v>
      </c>
      <c r="J3" s="7" t="s">
        <v>181</v>
      </c>
      <c r="K3" s="7" t="s">
        <v>182</v>
      </c>
      <c r="L3" s="8" t="s">
        <v>183</v>
      </c>
    </row>
    <row r="4" spans="2:12">
      <c r="B4" s="9">
        <v>0</v>
      </c>
      <c r="C4" s="10">
        <v>-83</v>
      </c>
      <c r="D4" s="10">
        <v>-27</v>
      </c>
      <c r="E4" s="10">
        <v>-55</v>
      </c>
      <c r="F4" s="11">
        <v>-55</v>
      </c>
      <c r="H4" s="9">
        <v>85</v>
      </c>
      <c r="I4" s="10">
        <v>14296</v>
      </c>
      <c r="J4" s="10">
        <v>17851</v>
      </c>
      <c r="K4" s="10">
        <v>14920</v>
      </c>
      <c r="L4" s="11">
        <v>15220</v>
      </c>
    </row>
    <row r="5" spans="2:12">
      <c r="B5" s="9">
        <v>1</v>
      </c>
      <c r="C5" s="10">
        <v>-20</v>
      </c>
      <c r="D5" s="10">
        <v>1493</v>
      </c>
      <c r="E5" s="10">
        <v>379</v>
      </c>
      <c r="F5" s="11">
        <v>477</v>
      </c>
      <c r="H5" s="9">
        <v>86</v>
      </c>
      <c r="I5" s="10">
        <v>14337</v>
      </c>
      <c r="J5" s="10">
        <v>17896</v>
      </c>
      <c r="K5" s="10">
        <v>14971</v>
      </c>
      <c r="L5" s="11">
        <v>15270</v>
      </c>
    </row>
    <row r="6" spans="2:12">
      <c r="B6" s="9">
        <v>2</v>
      </c>
      <c r="C6" s="10">
        <v>19</v>
      </c>
      <c r="D6" s="10">
        <v>3036</v>
      </c>
      <c r="E6" s="10">
        <v>813</v>
      </c>
      <c r="F6" s="11">
        <v>1009</v>
      </c>
      <c r="H6" s="9">
        <v>87</v>
      </c>
      <c r="I6" s="10">
        <v>14389</v>
      </c>
      <c r="J6" s="10">
        <v>17968</v>
      </c>
      <c r="K6" s="10">
        <v>15018</v>
      </c>
      <c r="L6" s="11">
        <v>15320</v>
      </c>
    </row>
    <row r="7" spans="2:12">
      <c r="B7" s="9">
        <v>3</v>
      </c>
      <c r="C7" s="10">
        <v>288</v>
      </c>
      <c r="D7" s="10">
        <v>3702</v>
      </c>
      <c r="E7" s="10">
        <v>1389</v>
      </c>
      <c r="F7" s="11">
        <v>1559</v>
      </c>
      <c r="H7" s="9">
        <v>88</v>
      </c>
      <c r="I7" s="10">
        <v>14427</v>
      </c>
      <c r="J7" s="10">
        <v>18023</v>
      </c>
      <c r="K7" s="10">
        <v>15070</v>
      </c>
      <c r="L7" s="11">
        <v>15370</v>
      </c>
    </row>
    <row r="8" spans="2:12">
      <c r="B8" s="9">
        <v>4</v>
      </c>
      <c r="C8" s="10">
        <v>441</v>
      </c>
      <c r="D8" s="10">
        <v>4582</v>
      </c>
      <c r="E8" s="10">
        <v>1947</v>
      </c>
      <c r="F8" s="11">
        <v>2109</v>
      </c>
      <c r="H8" s="9">
        <v>89</v>
      </c>
      <c r="I8" s="10">
        <v>14479</v>
      </c>
      <c r="J8" s="10">
        <v>18085</v>
      </c>
      <c r="K8" s="10">
        <v>15115</v>
      </c>
      <c r="L8" s="11">
        <v>15419</v>
      </c>
    </row>
    <row r="9" spans="2:12">
      <c r="B9" s="9">
        <v>5</v>
      </c>
      <c r="C9" s="10">
        <v>843</v>
      </c>
      <c r="D9" s="10">
        <v>5121</v>
      </c>
      <c r="E9" s="10">
        <v>2506</v>
      </c>
      <c r="F9" s="11">
        <v>2648</v>
      </c>
      <c r="H9" s="9">
        <v>90</v>
      </c>
      <c r="I9" s="10">
        <v>14519</v>
      </c>
      <c r="J9" s="10">
        <v>18141</v>
      </c>
      <c r="K9" s="10">
        <v>15168</v>
      </c>
      <c r="L9" s="11">
        <v>15469</v>
      </c>
    </row>
    <row r="10" spans="2:12">
      <c r="B10" s="9">
        <v>6</v>
      </c>
      <c r="C10" s="10">
        <v>1074</v>
      </c>
      <c r="D10" s="10">
        <v>6023</v>
      </c>
      <c r="E10" s="10">
        <v>3034</v>
      </c>
      <c r="F10" s="11">
        <v>3186</v>
      </c>
      <c r="H10" s="9">
        <v>91</v>
      </c>
      <c r="I10" s="10">
        <v>14580</v>
      </c>
      <c r="J10" s="10">
        <v>18177</v>
      </c>
      <c r="K10" s="10">
        <v>15213</v>
      </c>
      <c r="L10" s="11">
        <v>15519</v>
      </c>
    </row>
    <row r="11" spans="2:12">
      <c r="B11" s="9">
        <v>7</v>
      </c>
      <c r="C11" s="10">
        <v>1563</v>
      </c>
      <c r="D11" s="10">
        <v>6546</v>
      </c>
      <c r="E11" s="10">
        <v>3627</v>
      </c>
      <c r="F11" s="11">
        <v>3778</v>
      </c>
      <c r="H11" s="9">
        <v>92</v>
      </c>
      <c r="I11" s="10">
        <v>14621</v>
      </c>
      <c r="J11" s="10">
        <v>18223</v>
      </c>
      <c r="K11" s="10">
        <v>15269</v>
      </c>
      <c r="L11" s="11">
        <v>15569</v>
      </c>
    </row>
    <row r="12" spans="2:12">
      <c r="B12" s="9">
        <v>8</v>
      </c>
      <c r="C12" s="10">
        <v>1884</v>
      </c>
      <c r="D12" s="10">
        <v>7315</v>
      </c>
      <c r="E12" s="10">
        <v>4250</v>
      </c>
      <c r="F12" s="11">
        <v>4369</v>
      </c>
      <c r="H12" s="9">
        <v>93</v>
      </c>
      <c r="I12" s="10">
        <v>14675</v>
      </c>
      <c r="J12" s="10">
        <v>18275</v>
      </c>
      <c r="K12" s="10">
        <v>15315</v>
      </c>
      <c r="L12" s="11">
        <v>15618</v>
      </c>
    </row>
    <row r="13" spans="2:12">
      <c r="B13" s="9">
        <v>9</v>
      </c>
      <c r="C13" s="10">
        <v>2362</v>
      </c>
      <c r="D13" s="10">
        <v>7894</v>
      </c>
      <c r="E13" s="10">
        <v>4766</v>
      </c>
      <c r="F13" s="11">
        <v>4891</v>
      </c>
      <c r="H13" s="9">
        <v>94</v>
      </c>
      <c r="I13" s="10">
        <v>14721</v>
      </c>
      <c r="J13" s="10">
        <v>18324</v>
      </c>
      <c r="K13" s="10">
        <v>15365</v>
      </c>
      <c r="L13" s="11">
        <v>15668</v>
      </c>
    </row>
    <row r="14" spans="2:12">
      <c r="B14" s="9">
        <v>10</v>
      </c>
      <c r="C14" s="10">
        <v>2738</v>
      </c>
      <c r="D14" s="10">
        <v>8582</v>
      </c>
      <c r="E14" s="10">
        <v>5308</v>
      </c>
      <c r="F14" s="11">
        <v>5414</v>
      </c>
      <c r="H14" s="9">
        <v>95</v>
      </c>
      <c r="I14" s="10">
        <v>14778</v>
      </c>
      <c r="J14" s="10">
        <v>18368</v>
      </c>
      <c r="K14" s="10">
        <v>15410</v>
      </c>
      <c r="L14" s="11">
        <v>15717</v>
      </c>
    </row>
    <row r="15" spans="2:12">
      <c r="B15" s="9">
        <v>11</v>
      </c>
      <c r="C15" s="10">
        <v>3199</v>
      </c>
      <c r="D15" s="10">
        <v>8996</v>
      </c>
      <c r="E15" s="10">
        <v>5912</v>
      </c>
      <c r="F15" s="11">
        <v>5983</v>
      </c>
      <c r="H15" s="9">
        <v>96</v>
      </c>
      <c r="I15" s="10">
        <v>14826</v>
      </c>
      <c r="J15" s="10">
        <v>18417</v>
      </c>
      <c r="K15" s="10">
        <v>15456</v>
      </c>
      <c r="L15" s="11">
        <v>15766</v>
      </c>
    </row>
    <row r="16" spans="2:12">
      <c r="B16" s="9">
        <v>12</v>
      </c>
      <c r="C16" s="10">
        <v>3548</v>
      </c>
      <c r="D16" s="10">
        <v>9504</v>
      </c>
      <c r="E16" s="10">
        <v>6569</v>
      </c>
      <c r="F16" s="11">
        <v>6552</v>
      </c>
      <c r="H16" s="9">
        <v>97</v>
      </c>
      <c r="I16" s="10">
        <v>14891</v>
      </c>
      <c r="J16" s="10">
        <v>18477</v>
      </c>
      <c r="K16" s="10">
        <v>15500</v>
      </c>
      <c r="L16" s="11">
        <v>15816</v>
      </c>
    </row>
    <row r="17" spans="2:12">
      <c r="B17" s="9">
        <v>13</v>
      </c>
      <c r="C17" s="10">
        <v>4203</v>
      </c>
      <c r="D17" s="10">
        <v>9965</v>
      </c>
      <c r="E17" s="10">
        <v>7150</v>
      </c>
      <c r="F17" s="11">
        <v>7113</v>
      </c>
      <c r="H17" s="9">
        <v>98</v>
      </c>
      <c r="I17" s="10">
        <v>14947</v>
      </c>
      <c r="J17" s="10">
        <v>18534</v>
      </c>
      <c r="K17" s="10">
        <v>15551</v>
      </c>
      <c r="L17" s="11">
        <v>15865</v>
      </c>
    </row>
    <row r="18" spans="2:12">
      <c r="B18" s="9">
        <v>14</v>
      </c>
      <c r="C18" s="10">
        <v>4558</v>
      </c>
      <c r="D18" s="10">
        <v>10560</v>
      </c>
      <c r="E18" s="10">
        <v>7744</v>
      </c>
      <c r="F18" s="11">
        <v>7674</v>
      </c>
      <c r="H18" s="9">
        <v>99</v>
      </c>
      <c r="I18" s="10">
        <v>15007</v>
      </c>
      <c r="J18" s="10">
        <v>18578</v>
      </c>
      <c r="K18" s="10">
        <v>15609</v>
      </c>
      <c r="L18" s="11">
        <v>15924</v>
      </c>
    </row>
    <row r="19" spans="2:12">
      <c r="B19" s="9">
        <v>15</v>
      </c>
      <c r="C19" s="10">
        <v>5032</v>
      </c>
      <c r="D19" s="10">
        <v>10942</v>
      </c>
      <c r="E19" s="10">
        <v>8249</v>
      </c>
      <c r="F19" s="11">
        <v>8177</v>
      </c>
      <c r="H19" s="9">
        <v>100</v>
      </c>
      <c r="I19" s="10">
        <v>15046</v>
      </c>
      <c r="J19" s="10">
        <v>18624</v>
      </c>
      <c r="K19" s="10">
        <v>15677</v>
      </c>
      <c r="L19" s="11">
        <v>15982</v>
      </c>
    </row>
    <row r="20" spans="2:12">
      <c r="B20" s="9">
        <v>16</v>
      </c>
      <c r="C20" s="10">
        <v>5396</v>
      </c>
      <c r="D20" s="10">
        <v>11517</v>
      </c>
      <c r="E20" s="10">
        <v>8772</v>
      </c>
      <c r="F20" s="11">
        <v>8680</v>
      </c>
      <c r="H20" s="9">
        <v>101</v>
      </c>
      <c r="I20" s="10">
        <v>15118</v>
      </c>
      <c r="J20" s="10">
        <v>18670</v>
      </c>
      <c r="K20" s="10">
        <v>15736</v>
      </c>
      <c r="L20" s="11">
        <v>16045</v>
      </c>
    </row>
    <row r="21" spans="2:12">
      <c r="B21" s="9">
        <v>17</v>
      </c>
      <c r="C21" s="10">
        <v>6538</v>
      </c>
      <c r="D21" s="10">
        <v>11974</v>
      </c>
      <c r="E21" s="10">
        <v>9264</v>
      </c>
      <c r="F21" s="11">
        <v>9261</v>
      </c>
      <c r="H21" s="9">
        <v>102</v>
      </c>
      <c r="I21" s="10">
        <v>15166</v>
      </c>
      <c r="J21" s="10">
        <v>18724</v>
      </c>
      <c r="K21" s="10">
        <v>15807</v>
      </c>
      <c r="L21" s="11">
        <v>16107</v>
      </c>
    </row>
    <row r="22" spans="2:12">
      <c r="B22" s="9">
        <v>18</v>
      </c>
      <c r="C22" s="10">
        <v>7368</v>
      </c>
      <c r="D22" s="10">
        <v>12552</v>
      </c>
      <c r="E22" s="10">
        <v>9826</v>
      </c>
      <c r="F22" s="11">
        <v>9842</v>
      </c>
      <c r="H22" s="9">
        <v>103</v>
      </c>
      <c r="I22" s="10">
        <v>15231</v>
      </c>
      <c r="J22" s="10">
        <v>18797</v>
      </c>
      <c r="K22" s="10">
        <v>15868</v>
      </c>
      <c r="L22" s="11">
        <v>16171</v>
      </c>
    </row>
    <row r="23" spans="2:12">
      <c r="B23" s="9">
        <v>19</v>
      </c>
      <c r="C23" s="10">
        <v>8782</v>
      </c>
      <c r="D23" s="10">
        <v>13009</v>
      </c>
      <c r="E23" s="10">
        <v>10265</v>
      </c>
      <c r="F23" s="11">
        <v>10411</v>
      </c>
      <c r="H23" s="9">
        <v>104</v>
      </c>
      <c r="I23" s="10">
        <v>15286</v>
      </c>
      <c r="J23" s="10">
        <v>18864</v>
      </c>
      <c r="K23" s="10">
        <v>15936</v>
      </c>
      <c r="L23" s="11">
        <v>16235</v>
      </c>
    </row>
    <row r="24" spans="2:12">
      <c r="B24" s="9">
        <v>20</v>
      </c>
      <c r="C24" s="10">
        <v>9691</v>
      </c>
      <c r="D24" s="10">
        <v>13699</v>
      </c>
      <c r="E24" s="10">
        <v>10765</v>
      </c>
      <c r="F24" s="11">
        <v>10981</v>
      </c>
      <c r="H24" s="9">
        <v>105</v>
      </c>
      <c r="I24" s="10">
        <v>15353</v>
      </c>
      <c r="J24" s="10">
        <v>18962</v>
      </c>
      <c r="K24" s="10">
        <v>15996</v>
      </c>
      <c r="L24" s="11">
        <v>16299</v>
      </c>
    </row>
    <row r="25" spans="2:12">
      <c r="B25" s="9">
        <v>21</v>
      </c>
      <c r="C25" s="10">
        <v>10156</v>
      </c>
      <c r="D25" s="10">
        <v>13910</v>
      </c>
      <c r="E25" s="10">
        <v>11039</v>
      </c>
      <c r="F25" s="11">
        <v>11277</v>
      </c>
      <c r="H25" s="9">
        <v>106</v>
      </c>
      <c r="I25" s="10">
        <v>15419</v>
      </c>
      <c r="J25" s="10">
        <v>19015</v>
      </c>
      <c r="K25" s="10">
        <v>16060</v>
      </c>
      <c r="L25" s="11">
        <v>16362</v>
      </c>
    </row>
    <row r="26" spans="2:12">
      <c r="B26" s="9">
        <v>22</v>
      </c>
      <c r="C26" s="10">
        <v>10575</v>
      </c>
      <c r="D26" s="10">
        <v>14161</v>
      </c>
      <c r="E26" s="10">
        <v>11306</v>
      </c>
      <c r="F26" s="11">
        <v>11572</v>
      </c>
      <c r="H26" s="9">
        <v>107</v>
      </c>
      <c r="I26" s="10">
        <v>15467</v>
      </c>
      <c r="J26" s="10">
        <v>19079</v>
      </c>
      <c r="K26" s="10">
        <v>16105</v>
      </c>
      <c r="L26" s="11">
        <v>16413</v>
      </c>
    </row>
    <row r="27" spans="2:12">
      <c r="B27" s="9">
        <v>23</v>
      </c>
      <c r="C27" s="10">
        <v>10657</v>
      </c>
      <c r="D27" s="10">
        <v>14223</v>
      </c>
      <c r="E27" s="10">
        <v>11360</v>
      </c>
      <c r="F27" s="11">
        <v>11635</v>
      </c>
      <c r="H27" s="9">
        <v>108</v>
      </c>
      <c r="I27" s="10">
        <v>15508</v>
      </c>
      <c r="J27" s="10">
        <v>19123</v>
      </c>
      <c r="K27" s="10">
        <v>16158</v>
      </c>
      <c r="L27" s="11">
        <v>16464</v>
      </c>
    </row>
    <row r="28" spans="2:12">
      <c r="B28" s="9">
        <v>24</v>
      </c>
      <c r="C28" s="10">
        <v>10723</v>
      </c>
      <c r="D28" s="10">
        <v>14290</v>
      </c>
      <c r="E28" s="10">
        <v>11422</v>
      </c>
      <c r="F28" s="11">
        <v>11697</v>
      </c>
      <c r="H28" s="9">
        <v>109</v>
      </c>
      <c r="I28" s="10">
        <v>15558</v>
      </c>
      <c r="J28" s="10">
        <v>19168</v>
      </c>
      <c r="K28" s="10">
        <v>16200</v>
      </c>
      <c r="L28" s="11">
        <v>16510</v>
      </c>
    </row>
    <row r="29" spans="2:12">
      <c r="B29" s="9">
        <v>25</v>
      </c>
      <c r="C29" s="10">
        <v>10797</v>
      </c>
      <c r="D29" s="10">
        <v>14345</v>
      </c>
      <c r="E29" s="10">
        <v>11478</v>
      </c>
      <c r="F29" s="11">
        <v>11761</v>
      </c>
      <c r="H29" s="9">
        <v>110</v>
      </c>
      <c r="I29" s="10">
        <v>15599</v>
      </c>
      <c r="J29" s="10">
        <v>19210</v>
      </c>
      <c r="K29" s="10">
        <v>16248</v>
      </c>
      <c r="L29" s="11">
        <v>16556</v>
      </c>
    </row>
    <row r="30" spans="2:12">
      <c r="B30" s="9">
        <v>26</v>
      </c>
      <c r="C30" s="10">
        <v>10867</v>
      </c>
      <c r="D30" s="10">
        <v>14435</v>
      </c>
      <c r="E30" s="10">
        <v>11539</v>
      </c>
      <c r="F30" s="11">
        <v>11825</v>
      </c>
      <c r="H30" s="9">
        <v>111</v>
      </c>
      <c r="I30" s="10">
        <v>15643</v>
      </c>
      <c r="J30" s="10">
        <v>19283</v>
      </c>
      <c r="K30" s="10">
        <v>16293</v>
      </c>
      <c r="L30" s="11">
        <v>16602</v>
      </c>
    </row>
    <row r="31" spans="2:12">
      <c r="B31" s="9">
        <v>27</v>
      </c>
      <c r="C31" s="10">
        <v>10975</v>
      </c>
      <c r="D31" s="10">
        <v>14499</v>
      </c>
      <c r="E31" s="10">
        <v>11591</v>
      </c>
      <c r="F31" s="11">
        <v>11886</v>
      </c>
      <c r="H31" s="9">
        <v>112</v>
      </c>
      <c r="I31" s="10">
        <v>15686</v>
      </c>
      <c r="J31" s="10">
        <v>19346</v>
      </c>
      <c r="K31" s="10">
        <v>16339</v>
      </c>
      <c r="L31" s="11">
        <v>16647</v>
      </c>
    </row>
    <row r="32" spans="2:12">
      <c r="B32" s="9">
        <v>28</v>
      </c>
      <c r="C32" s="10">
        <v>11054</v>
      </c>
      <c r="D32" s="10">
        <v>14577</v>
      </c>
      <c r="E32" s="10">
        <v>11646</v>
      </c>
      <c r="F32" s="11">
        <v>11948</v>
      </c>
      <c r="H32" s="9">
        <v>113</v>
      </c>
      <c r="I32" s="10">
        <v>15729</v>
      </c>
      <c r="J32" s="10">
        <v>19375</v>
      </c>
      <c r="K32" s="10">
        <v>16387</v>
      </c>
      <c r="L32" s="11">
        <v>16692</v>
      </c>
    </row>
    <row r="33" spans="2:12">
      <c r="B33" s="9">
        <v>29</v>
      </c>
      <c r="C33" s="10">
        <v>11104</v>
      </c>
      <c r="D33" s="10">
        <v>14610</v>
      </c>
      <c r="E33" s="10">
        <v>11696</v>
      </c>
      <c r="F33" s="11">
        <v>12000</v>
      </c>
      <c r="H33" s="9">
        <v>114</v>
      </c>
      <c r="I33" s="10">
        <v>15755</v>
      </c>
      <c r="J33" s="10">
        <v>19455</v>
      </c>
      <c r="K33" s="10">
        <v>16438</v>
      </c>
      <c r="L33" s="11">
        <v>16737</v>
      </c>
    </row>
    <row r="34" spans="2:12">
      <c r="B34" s="9">
        <v>30</v>
      </c>
      <c r="C34" s="10">
        <v>11150</v>
      </c>
      <c r="D34" s="10">
        <v>14679</v>
      </c>
      <c r="E34" s="10">
        <v>11749</v>
      </c>
      <c r="F34" s="11">
        <v>12053</v>
      </c>
      <c r="H34" s="9">
        <v>115</v>
      </c>
      <c r="I34" s="10">
        <v>15797</v>
      </c>
      <c r="J34" s="10">
        <v>19497</v>
      </c>
      <c r="K34" s="10">
        <v>16486</v>
      </c>
      <c r="L34" s="11">
        <v>16784</v>
      </c>
    </row>
    <row r="35" spans="2:12">
      <c r="B35" s="9">
        <v>31</v>
      </c>
      <c r="C35" s="10">
        <v>11202</v>
      </c>
      <c r="D35" s="10">
        <v>14728</v>
      </c>
      <c r="E35" s="10">
        <v>11796</v>
      </c>
      <c r="F35" s="11">
        <v>12103</v>
      </c>
      <c r="H35" s="9">
        <v>116</v>
      </c>
      <c r="I35" s="10">
        <v>15829</v>
      </c>
      <c r="J35" s="10">
        <v>19574</v>
      </c>
      <c r="K35" s="10">
        <v>16539</v>
      </c>
      <c r="L35" s="11">
        <v>16831</v>
      </c>
    </row>
    <row r="36" spans="2:12">
      <c r="B36" s="9">
        <v>32</v>
      </c>
      <c r="C36" s="10">
        <v>11245</v>
      </c>
      <c r="D36" s="10">
        <v>14792</v>
      </c>
      <c r="E36" s="10">
        <v>11850</v>
      </c>
      <c r="F36" s="11">
        <v>12153</v>
      </c>
      <c r="H36" s="9">
        <v>117</v>
      </c>
      <c r="I36" s="10">
        <v>15866</v>
      </c>
      <c r="J36" s="10">
        <v>19629</v>
      </c>
      <c r="K36" s="10">
        <v>16587</v>
      </c>
      <c r="L36" s="11">
        <v>16878</v>
      </c>
    </row>
    <row r="37" spans="2:12">
      <c r="B37" s="9">
        <v>33</v>
      </c>
      <c r="C37" s="10">
        <v>11291</v>
      </c>
      <c r="D37" s="10">
        <v>14837</v>
      </c>
      <c r="E37" s="10">
        <v>11897</v>
      </c>
      <c r="F37" s="11">
        <v>12202</v>
      </c>
      <c r="H37" s="9">
        <v>118</v>
      </c>
      <c r="I37" s="10">
        <v>15907</v>
      </c>
      <c r="J37" s="10">
        <v>19691</v>
      </c>
      <c r="K37" s="10">
        <v>16636</v>
      </c>
      <c r="L37" s="11">
        <v>16924</v>
      </c>
    </row>
    <row r="38" spans="2:12">
      <c r="B38" s="9">
        <v>34</v>
      </c>
      <c r="C38" s="10">
        <v>11334</v>
      </c>
      <c r="D38" s="10">
        <v>14890</v>
      </c>
      <c r="E38" s="10">
        <v>11951</v>
      </c>
      <c r="F38" s="11">
        <v>12251</v>
      </c>
      <c r="H38" s="9">
        <v>119</v>
      </c>
      <c r="I38" s="10">
        <v>15946</v>
      </c>
      <c r="J38" s="10">
        <v>19733</v>
      </c>
      <c r="K38" s="10">
        <v>16690</v>
      </c>
      <c r="L38" s="11">
        <v>16976</v>
      </c>
    </row>
    <row r="39" spans="2:12">
      <c r="B39" s="9">
        <v>35</v>
      </c>
      <c r="C39" s="10">
        <v>11380</v>
      </c>
      <c r="D39" s="10">
        <v>14944</v>
      </c>
      <c r="E39" s="10">
        <v>11997</v>
      </c>
      <c r="F39" s="11">
        <v>12299</v>
      </c>
      <c r="H39" s="9">
        <v>120</v>
      </c>
      <c r="I39" s="10">
        <v>15980</v>
      </c>
      <c r="J39" s="10">
        <v>19787</v>
      </c>
      <c r="K39" s="10">
        <v>16747</v>
      </c>
      <c r="L39" s="11">
        <v>17027</v>
      </c>
    </row>
    <row r="40" spans="2:12">
      <c r="B40" s="9">
        <v>36</v>
      </c>
      <c r="C40" s="10">
        <v>11419</v>
      </c>
      <c r="D40" s="10">
        <v>14993</v>
      </c>
      <c r="E40" s="10">
        <v>12049</v>
      </c>
      <c r="F40" s="11">
        <v>12348</v>
      </c>
      <c r="H40" s="9">
        <v>121</v>
      </c>
      <c r="I40" s="10">
        <v>16012</v>
      </c>
      <c r="J40" s="10">
        <v>19811</v>
      </c>
      <c r="K40" s="10">
        <v>16778</v>
      </c>
      <c r="L40" s="11">
        <v>17056</v>
      </c>
    </row>
    <row r="41" spans="2:12">
      <c r="B41" s="9">
        <v>37</v>
      </c>
      <c r="C41" s="10">
        <v>11468</v>
      </c>
      <c r="D41" s="10">
        <v>15034</v>
      </c>
      <c r="E41" s="10">
        <v>12091</v>
      </c>
      <c r="F41" s="11">
        <v>12396</v>
      </c>
      <c r="H41" s="9">
        <v>122</v>
      </c>
      <c r="I41" s="10">
        <v>16040</v>
      </c>
      <c r="J41" s="10">
        <v>19838</v>
      </c>
      <c r="K41" s="10">
        <v>16807</v>
      </c>
      <c r="L41" s="11">
        <v>17085</v>
      </c>
    </row>
    <row r="42" spans="2:12">
      <c r="B42" s="9">
        <v>38</v>
      </c>
      <c r="C42" s="10">
        <v>11508</v>
      </c>
      <c r="D42" s="10">
        <v>15068</v>
      </c>
      <c r="E42" s="10">
        <v>12144</v>
      </c>
      <c r="F42" s="11">
        <v>12443</v>
      </c>
      <c r="H42" s="9">
        <v>123</v>
      </c>
      <c r="I42" s="10">
        <v>16458</v>
      </c>
      <c r="J42" s="10">
        <v>20820</v>
      </c>
      <c r="K42" s="10">
        <v>17777</v>
      </c>
      <c r="L42" s="11">
        <v>17996</v>
      </c>
    </row>
    <row r="43" spans="2:12">
      <c r="B43" s="9">
        <v>39</v>
      </c>
      <c r="C43" s="10">
        <v>11556</v>
      </c>
      <c r="D43" s="10">
        <v>15105</v>
      </c>
      <c r="E43" s="10">
        <v>12192</v>
      </c>
      <c r="F43" s="11">
        <v>12492</v>
      </c>
      <c r="H43" s="9">
        <v>124</v>
      </c>
      <c r="I43" s="10">
        <v>16664</v>
      </c>
      <c r="J43" s="10">
        <v>22613</v>
      </c>
      <c r="K43" s="10">
        <v>18667</v>
      </c>
      <c r="L43" s="11">
        <v>18907</v>
      </c>
    </row>
    <row r="44" spans="2:12">
      <c r="B44" s="9">
        <v>40</v>
      </c>
      <c r="C44" s="10">
        <v>11599</v>
      </c>
      <c r="D44" s="10">
        <v>15159</v>
      </c>
      <c r="E44" s="10">
        <v>12239</v>
      </c>
      <c r="F44" s="11">
        <v>12540</v>
      </c>
      <c r="H44" s="9">
        <v>125</v>
      </c>
      <c r="I44" s="10">
        <v>17711</v>
      </c>
      <c r="J44" s="10">
        <v>23470</v>
      </c>
      <c r="K44" s="10">
        <v>19724</v>
      </c>
      <c r="L44" s="11">
        <v>19950</v>
      </c>
    </row>
    <row r="45" spans="2:12">
      <c r="B45" s="9">
        <v>41</v>
      </c>
      <c r="C45" s="10">
        <v>11665</v>
      </c>
      <c r="D45" s="10">
        <v>15183</v>
      </c>
      <c r="E45" s="10">
        <v>12301</v>
      </c>
      <c r="F45" s="11">
        <v>12603</v>
      </c>
      <c r="H45" s="9">
        <v>126</v>
      </c>
      <c r="I45" s="10">
        <v>18226</v>
      </c>
      <c r="J45" s="10">
        <v>24729</v>
      </c>
      <c r="K45" s="10">
        <v>20887</v>
      </c>
      <c r="L45" s="11">
        <v>20992</v>
      </c>
    </row>
    <row r="46" spans="2:12">
      <c r="B46" s="9">
        <v>42</v>
      </c>
      <c r="C46" s="10">
        <v>11712</v>
      </c>
      <c r="D46" s="10">
        <v>15248</v>
      </c>
      <c r="E46" s="10">
        <v>12374</v>
      </c>
      <c r="F46" s="11">
        <v>12666</v>
      </c>
      <c r="H46" s="9">
        <v>127</v>
      </c>
      <c r="I46" s="10">
        <v>20061</v>
      </c>
      <c r="J46" s="10">
        <v>25731</v>
      </c>
      <c r="K46" s="10">
        <v>21762</v>
      </c>
      <c r="L46" s="11">
        <v>22053</v>
      </c>
    </row>
    <row r="47" spans="2:12">
      <c r="B47" s="9">
        <v>43</v>
      </c>
      <c r="C47" s="10">
        <v>11785</v>
      </c>
      <c r="D47" s="10">
        <v>15350</v>
      </c>
      <c r="E47" s="10">
        <v>12448</v>
      </c>
      <c r="F47" s="11">
        <v>12740</v>
      </c>
      <c r="H47" s="9">
        <v>128</v>
      </c>
      <c r="I47" s="10">
        <v>20902</v>
      </c>
      <c r="J47" s="10">
        <v>26982</v>
      </c>
      <c r="K47" s="10">
        <v>22850</v>
      </c>
      <c r="L47" s="11">
        <v>23114</v>
      </c>
    </row>
    <row r="48" spans="2:12">
      <c r="B48" s="9">
        <v>44</v>
      </c>
      <c r="C48" s="10">
        <v>11832</v>
      </c>
      <c r="D48" s="10">
        <v>15412</v>
      </c>
      <c r="E48" s="10">
        <v>12536</v>
      </c>
      <c r="F48" s="11">
        <v>12813</v>
      </c>
      <c r="H48" s="9">
        <v>129</v>
      </c>
      <c r="I48" s="10">
        <v>21754</v>
      </c>
      <c r="J48" s="10">
        <v>27819</v>
      </c>
      <c r="K48" s="10">
        <v>23673</v>
      </c>
      <c r="L48" s="11">
        <v>23935</v>
      </c>
    </row>
    <row r="49" spans="2:12">
      <c r="B49" s="9">
        <v>45</v>
      </c>
      <c r="C49" s="10">
        <v>11925</v>
      </c>
      <c r="D49" s="10">
        <v>15474</v>
      </c>
      <c r="E49" s="10">
        <v>12614</v>
      </c>
      <c r="F49" s="11">
        <v>12891</v>
      </c>
      <c r="H49" s="9">
        <v>130</v>
      </c>
      <c r="I49" s="10">
        <v>22101</v>
      </c>
      <c r="J49" s="10">
        <v>29181</v>
      </c>
      <c r="K49" s="10">
        <v>24489</v>
      </c>
      <c r="L49" s="11">
        <v>24756</v>
      </c>
    </row>
    <row r="50" spans="2:12">
      <c r="B50" s="9">
        <v>46</v>
      </c>
      <c r="C50" s="10">
        <v>11986</v>
      </c>
      <c r="D50" s="10">
        <v>15562</v>
      </c>
      <c r="E50" s="10">
        <v>12703</v>
      </c>
      <c r="F50" s="11">
        <v>12969</v>
      </c>
      <c r="H50" s="9">
        <v>131</v>
      </c>
      <c r="I50" s="10">
        <v>22727</v>
      </c>
      <c r="J50" s="10">
        <v>29897</v>
      </c>
      <c r="K50" s="10">
        <v>25239</v>
      </c>
      <c r="L50" s="11">
        <v>25508</v>
      </c>
    </row>
    <row r="51" spans="2:12">
      <c r="B51" s="9">
        <v>47</v>
      </c>
      <c r="C51" s="10">
        <v>12071</v>
      </c>
      <c r="D51" s="10">
        <v>15622</v>
      </c>
      <c r="E51" s="10">
        <v>12777</v>
      </c>
      <c r="F51" s="11">
        <v>13046</v>
      </c>
      <c r="H51" s="9">
        <v>132</v>
      </c>
      <c r="I51" s="10">
        <v>23092</v>
      </c>
      <c r="J51" s="10">
        <v>30965</v>
      </c>
      <c r="K51" s="10">
        <v>25970</v>
      </c>
      <c r="L51" s="11">
        <v>26259</v>
      </c>
    </row>
    <row r="52" spans="2:12">
      <c r="B52" s="9">
        <v>48</v>
      </c>
      <c r="C52" s="10">
        <v>12131</v>
      </c>
      <c r="D52" s="10">
        <v>15675</v>
      </c>
      <c r="E52" s="10">
        <v>12857</v>
      </c>
      <c r="F52" s="11">
        <v>13123</v>
      </c>
      <c r="H52" s="9">
        <v>133</v>
      </c>
      <c r="I52" s="10">
        <v>23662</v>
      </c>
      <c r="J52" s="10">
        <v>31781</v>
      </c>
      <c r="K52" s="10">
        <v>26735</v>
      </c>
      <c r="L52" s="11">
        <v>26979</v>
      </c>
    </row>
    <row r="53" spans="2:12">
      <c r="B53" s="9">
        <v>49</v>
      </c>
      <c r="C53" s="10">
        <v>12214</v>
      </c>
      <c r="D53" s="10">
        <v>15747</v>
      </c>
      <c r="E53" s="10">
        <v>12938</v>
      </c>
      <c r="F53" s="11">
        <v>13201</v>
      </c>
      <c r="H53" s="9">
        <v>134</v>
      </c>
      <c r="I53" s="10">
        <v>24047</v>
      </c>
      <c r="J53" s="10">
        <v>32744</v>
      </c>
      <c r="K53" s="10">
        <v>27462</v>
      </c>
      <c r="L53" s="11">
        <v>27699</v>
      </c>
    </row>
    <row r="54" spans="2:12">
      <c r="B54" s="9">
        <v>50</v>
      </c>
      <c r="C54" s="10">
        <v>12282</v>
      </c>
      <c r="D54" s="10">
        <v>15802</v>
      </c>
      <c r="E54" s="10">
        <v>13019</v>
      </c>
      <c r="F54" s="11">
        <v>13279</v>
      </c>
      <c r="H54" s="9">
        <v>135</v>
      </c>
      <c r="I54" s="10">
        <v>24642</v>
      </c>
      <c r="J54" s="10">
        <v>33572</v>
      </c>
      <c r="K54" s="10">
        <v>28166</v>
      </c>
      <c r="L54" s="11">
        <v>28393</v>
      </c>
    </row>
    <row r="55" spans="2:12">
      <c r="B55" s="9">
        <v>51</v>
      </c>
      <c r="C55" s="10">
        <v>12381</v>
      </c>
      <c r="D55" s="10">
        <v>15877</v>
      </c>
      <c r="E55" s="10">
        <v>13091</v>
      </c>
      <c r="F55" s="11">
        <v>13359</v>
      </c>
      <c r="H55" s="9">
        <v>136</v>
      </c>
      <c r="I55" s="10">
        <v>25022</v>
      </c>
      <c r="J55" s="10">
        <v>34660</v>
      </c>
      <c r="K55" s="10">
        <v>28819</v>
      </c>
      <c r="L55" s="11">
        <v>29088</v>
      </c>
    </row>
    <row r="56" spans="2:12">
      <c r="B56" s="9">
        <v>52</v>
      </c>
      <c r="C56" s="10">
        <v>12454</v>
      </c>
      <c r="D56" s="10">
        <v>15939</v>
      </c>
      <c r="E56" s="10">
        <v>13173</v>
      </c>
      <c r="F56" s="11">
        <v>13439</v>
      </c>
      <c r="H56" s="9">
        <v>137</v>
      </c>
      <c r="I56" s="10">
        <v>25641</v>
      </c>
      <c r="J56" s="10">
        <v>35366</v>
      </c>
      <c r="K56" s="10">
        <v>29530</v>
      </c>
      <c r="L56" s="11">
        <v>29770</v>
      </c>
    </row>
    <row r="57" spans="2:12">
      <c r="B57" s="9">
        <v>53</v>
      </c>
      <c r="C57" s="10">
        <v>12544</v>
      </c>
      <c r="D57" s="10">
        <v>16035</v>
      </c>
      <c r="E57" s="10">
        <v>13248</v>
      </c>
      <c r="F57" s="11">
        <v>13520</v>
      </c>
      <c r="H57" s="9">
        <v>138</v>
      </c>
      <c r="I57" s="10">
        <v>26158</v>
      </c>
      <c r="J57" s="10">
        <v>36323</v>
      </c>
      <c r="K57" s="10">
        <v>30230</v>
      </c>
      <c r="L57" s="11">
        <v>30453</v>
      </c>
    </row>
    <row r="58" spans="2:12">
      <c r="B58" s="9">
        <v>54</v>
      </c>
      <c r="C58" s="10">
        <v>12619</v>
      </c>
      <c r="D58" s="10">
        <v>16124</v>
      </c>
      <c r="E58" s="10">
        <v>13332</v>
      </c>
      <c r="F58" s="11">
        <v>13601</v>
      </c>
      <c r="H58" s="9">
        <v>139</v>
      </c>
      <c r="I58" s="10">
        <v>26796</v>
      </c>
      <c r="J58" s="10">
        <v>37007</v>
      </c>
      <c r="K58" s="10">
        <v>30901</v>
      </c>
      <c r="L58" s="11">
        <v>31120</v>
      </c>
    </row>
    <row r="59" spans="2:12">
      <c r="B59" s="9">
        <v>55</v>
      </c>
      <c r="C59" s="10">
        <v>12738</v>
      </c>
      <c r="D59" s="10">
        <v>16206</v>
      </c>
      <c r="E59" s="10">
        <v>13402</v>
      </c>
      <c r="F59" s="11">
        <v>13682</v>
      </c>
      <c r="H59" s="9">
        <v>140</v>
      </c>
      <c r="I59" s="10">
        <v>27283</v>
      </c>
      <c r="J59" s="10">
        <v>37780</v>
      </c>
      <c r="K59" s="10">
        <v>31559</v>
      </c>
      <c r="L59" s="11">
        <v>31787</v>
      </c>
    </row>
    <row r="60" spans="2:12">
      <c r="B60" s="9">
        <v>56</v>
      </c>
      <c r="C60" s="10">
        <v>12798</v>
      </c>
      <c r="D60" s="10">
        <v>16292</v>
      </c>
      <c r="E60" s="10">
        <v>13477</v>
      </c>
      <c r="F60" s="11">
        <v>13762</v>
      </c>
      <c r="H60" s="9">
        <v>141</v>
      </c>
      <c r="I60" s="10">
        <v>27978</v>
      </c>
      <c r="J60" s="10">
        <v>38468</v>
      </c>
      <c r="K60" s="10">
        <v>32266</v>
      </c>
      <c r="L60" s="11">
        <v>32473</v>
      </c>
    </row>
    <row r="61" spans="2:12">
      <c r="B61" s="9">
        <v>57</v>
      </c>
      <c r="C61" s="10">
        <v>12916</v>
      </c>
      <c r="D61" s="10">
        <v>16391</v>
      </c>
      <c r="E61" s="10">
        <v>13553</v>
      </c>
      <c r="F61" s="11">
        <v>13845</v>
      </c>
      <c r="H61" s="9">
        <v>142</v>
      </c>
      <c r="I61" s="10">
        <v>28382</v>
      </c>
      <c r="J61" s="10">
        <v>39279</v>
      </c>
      <c r="K61" s="10">
        <v>32983</v>
      </c>
      <c r="L61" s="11">
        <v>33158</v>
      </c>
    </row>
    <row r="62" spans="2:12">
      <c r="B62" s="9">
        <v>58</v>
      </c>
      <c r="C62" s="10">
        <v>13002</v>
      </c>
      <c r="D62" s="10">
        <v>16466</v>
      </c>
      <c r="E62" s="10">
        <v>13630</v>
      </c>
      <c r="F62" s="11">
        <v>13928</v>
      </c>
      <c r="H62" s="9">
        <v>143</v>
      </c>
      <c r="I62" s="10">
        <v>29100</v>
      </c>
      <c r="J62" s="10">
        <v>39940</v>
      </c>
      <c r="K62" s="10">
        <v>33637</v>
      </c>
      <c r="L62" s="11">
        <v>33832</v>
      </c>
    </row>
    <row r="63" spans="2:12">
      <c r="B63" s="9">
        <v>59</v>
      </c>
      <c r="C63" s="10">
        <v>13081</v>
      </c>
      <c r="D63" s="10">
        <v>16554</v>
      </c>
      <c r="E63" s="10">
        <v>13680</v>
      </c>
      <c r="F63" s="11">
        <v>13984</v>
      </c>
      <c r="H63" s="9">
        <v>144</v>
      </c>
      <c r="I63" s="10">
        <v>29560</v>
      </c>
      <c r="J63" s="10">
        <v>40604</v>
      </c>
      <c r="K63" s="10">
        <v>34340</v>
      </c>
      <c r="L63" s="11">
        <v>34506</v>
      </c>
    </row>
    <row r="64" spans="2:12">
      <c r="B64" s="9">
        <v>60</v>
      </c>
      <c r="C64" s="10">
        <v>13125</v>
      </c>
      <c r="D64" s="10">
        <v>16631</v>
      </c>
      <c r="E64" s="10">
        <v>13736</v>
      </c>
      <c r="F64" s="11">
        <v>14040</v>
      </c>
      <c r="H64" s="9">
        <v>145</v>
      </c>
      <c r="I64" s="10">
        <v>30335</v>
      </c>
      <c r="J64" s="10">
        <v>41324</v>
      </c>
      <c r="K64" s="10">
        <v>34993</v>
      </c>
      <c r="L64" s="11">
        <v>35172</v>
      </c>
    </row>
    <row r="65" spans="2:12">
      <c r="B65" s="9">
        <v>61</v>
      </c>
      <c r="C65" s="10">
        <v>13183</v>
      </c>
      <c r="D65" s="10">
        <v>16691</v>
      </c>
      <c r="E65" s="10">
        <v>13780</v>
      </c>
      <c r="F65" s="11">
        <v>14090</v>
      </c>
      <c r="H65" s="9">
        <v>146</v>
      </c>
      <c r="I65" s="10">
        <v>30904</v>
      </c>
      <c r="J65" s="10">
        <v>42189</v>
      </c>
      <c r="K65" s="10">
        <v>35662</v>
      </c>
      <c r="L65" s="11">
        <v>35839</v>
      </c>
    </row>
    <row r="66" spans="2:12">
      <c r="B66" s="9">
        <v>62</v>
      </c>
      <c r="C66" s="10">
        <v>13225</v>
      </c>
      <c r="D66" s="10">
        <v>16760</v>
      </c>
      <c r="E66" s="10">
        <v>13834</v>
      </c>
      <c r="F66" s="11">
        <v>14140</v>
      </c>
      <c r="H66" s="9">
        <v>147</v>
      </c>
      <c r="I66" s="10">
        <v>31793</v>
      </c>
      <c r="J66" s="10">
        <v>42712</v>
      </c>
      <c r="K66" s="10">
        <v>36308</v>
      </c>
      <c r="L66" s="11">
        <v>36512</v>
      </c>
    </row>
    <row r="67" spans="2:12">
      <c r="B67" s="9">
        <v>63</v>
      </c>
      <c r="C67" s="10">
        <v>13282</v>
      </c>
      <c r="D67" s="10">
        <v>16818</v>
      </c>
      <c r="E67" s="10">
        <v>13880</v>
      </c>
      <c r="F67" s="11">
        <v>14189</v>
      </c>
      <c r="H67" s="9">
        <v>148</v>
      </c>
      <c r="I67" s="10">
        <v>32521</v>
      </c>
      <c r="J67" s="10">
        <v>43362</v>
      </c>
      <c r="K67" s="10">
        <v>36988</v>
      </c>
      <c r="L67" s="11">
        <v>37185</v>
      </c>
    </row>
    <row r="68" spans="2:12">
      <c r="B68" s="9">
        <v>64</v>
      </c>
      <c r="C68" s="10">
        <v>13313</v>
      </c>
      <c r="D68" s="10">
        <v>16895</v>
      </c>
      <c r="E68" s="10">
        <v>13928</v>
      </c>
      <c r="F68" s="11">
        <v>14237</v>
      </c>
      <c r="H68" s="9">
        <v>149</v>
      </c>
      <c r="I68" s="10">
        <v>33367</v>
      </c>
      <c r="J68" s="10">
        <v>43858</v>
      </c>
      <c r="K68" s="10">
        <v>37604</v>
      </c>
      <c r="L68" s="11">
        <v>37850</v>
      </c>
    </row>
    <row r="69" spans="2:12">
      <c r="B69" s="9">
        <v>65</v>
      </c>
      <c r="C69" s="10">
        <v>13369</v>
      </c>
      <c r="D69" s="10">
        <v>16931</v>
      </c>
      <c r="E69" s="10">
        <v>13974</v>
      </c>
      <c r="F69" s="11">
        <v>14284</v>
      </c>
      <c r="H69" s="9">
        <v>150</v>
      </c>
      <c r="I69" s="10">
        <v>34041</v>
      </c>
      <c r="J69" s="10">
        <v>44753</v>
      </c>
      <c r="K69" s="10">
        <v>38267</v>
      </c>
      <c r="L69" s="11">
        <v>38514</v>
      </c>
    </row>
    <row r="70" spans="2:12">
      <c r="B70" s="9">
        <v>66</v>
      </c>
      <c r="C70" s="10">
        <v>13412</v>
      </c>
      <c r="D70" s="10">
        <v>16969</v>
      </c>
      <c r="E70" s="10">
        <v>14021</v>
      </c>
      <c r="F70" s="11">
        <v>14331</v>
      </c>
      <c r="H70" s="9">
        <v>151</v>
      </c>
      <c r="I70" s="10">
        <v>35009</v>
      </c>
      <c r="J70" s="10">
        <v>45164</v>
      </c>
      <c r="K70" s="10">
        <v>38873</v>
      </c>
      <c r="L70" s="11">
        <v>39187</v>
      </c>
    </row>
    <row r="71" spans="2:12">
      <c r="B71" s="9">
        <v>67</v>
      </c>
      <c r="C71" s="10">
        <v>13474</v>
      </c>
      <c r="D71" s="10">
        <v>17037</v>
      </c>
      <c r="E71" s="10">
        <v>14062</v>
      </c>
      <c r="F71" s="11">
        <v>14377</v>
      </c>
      <c r="H71" s="9">
        <v>152</v>
      </c>
      <c r="I71" s="10">
        <v>35679</v>
      </c>
      <c r="J71" s="10">
        <v>45865</v>
      </c>
      <c r="K71" s="10">
        <v>39542</v>
      </c>
      <c r="L71" s="11">
        <v>39861</v>
      </c>
    </row>
    <row r="72" spans="2:12">
      <c r="B72" s="9">
        <v>68</v>
      </c>
      <c r="C72" s="10">
        <v>13517</v>
      </c>
      <c r="D72" s="10">
        <v>17091</v>
      </c>
      <c r="E72" s="10">
        <v>14109</v>
      </c>
      <c r="F72" s="11">
        <v>14422</v>
      </c>
      <c r="H72" s="9">
        <v>153</v>
      </c>
      <c r="I72" s="10">
        <v>37165</v>
      </c>
      <c r="J72" s="10">
        <v>46376</v>
      </c>
      <c r="K72" s="10">
        <v>40020</v>
      </c>
      <c r="L72" s="11">
        <v>40532</v>
      </c>
    </row>
    <row r="73" spans="2:12">
      <c r="B73" s="9">
        <v>69</v>
      </c>
      <c r="C73" s="10">
        <v>13560</v>
      </c>
      <c r="D73" s="10">
        <v>17129</v>
      </c>
      <c r="E73" s="10">
        <v>14152</v>
      </c>
      <c r="F73" s="11">
        <v>14467</v>
      </c>
      <c r="H73" s="9">
        <v>154</v>
      </c>
      <c r="I73" s="10">
        <v>38021</v>
      </c>
      <c r="J73" s="10">
        <v>47222</v>
      </c>
      <c r="K73" s="10">
        <v>40593</v>
      </c>
      <c r="L73" s="11">
        <v>41202</v>
      </c>
    </row>
    <row r="74" spans="2:12">
      <c r="B74" s="9">
        <v>70</v>
      </c>
      <c r="C74" s="10">
        <v>13600</v>
      </c>
      <c r="D74" s="10">
        <v>17157</v>
      </c>
      <c r="E74" s="10">
        <v>14192</v>
      </c>
      <c r="F74" s="11">
        <v>14511</v>
      </c>
      <c r="H74" s="9">
        <v>155</v>
      </c>
      <c r="I74" s="10">
        <v>38455</v>
      </c>
      <c r="J74" s="10">
        <v>47787</v>
      </c>
      <c r="K74" s="10">
        <v>41157</v>
      </c>
      <c r="L74" s="11">
        <v>41716</v>
      </c>
    </row>
    <row r="75" spans="2:12">
      <c r="B75" s="9">
        <v>71</v>
      </c>
      <c r="C75" s="10">
        <v>13649</v>
      </c>
      <c r="D75" s="10">
        <v>17197</v>
      </c>
      <c r="E75" s="10">
        <v>14233</v>
      </c>
      <c r="F75" s="11">
        <v>14555</v>
      </c>
      <c r="H75" s="9">
        <v>156</v>
      </c>
      <c r="I75" s="10">
        <v>38777</v>
      </c>
      <c r="J75" s="10">
        <v>48326</v>
      </c>
      <c r="K75" s="10">
        <v>41726</v>
      </c>
      <c r="L75" s="11">
        <v>42230</v>
      </c>
    </row>
    <row r="76" spans="2:12">
      <c r="B76" s="9">
        <v>72</v>
      </c>
      <c r="C76" s="10">
        <v>13687</v>
      </c>
      <c r="D76" s="10">
        <v>17234</v>
      </c>
      <c r="E76" s="10">
        <v>14281</v>
      </c>
      <c r="F76" s="11">
        <v>14599</v>
      </c>
      <c r="H76" s="9">
        <v>157</v>
      </c>
      <c r="I76" s="10">
        <v>39031</v>
      </c>
      <c r="J76" s="10">
        <v>48865</v>
      </c>
      <c r="K76" s="10">
        <v>42239</v>
      </c>
      <c r="L76" s="11">
        <v>42697</v>
      </c>
    </row>
    <row r="77" spans="2:12">
      <c r="B77" s="9">
        <v>73</v>
      </c>
      <c r="C77" s="10">
        <v>13747</v>
      </c>
      <c r="D77" s="10">
        <v>17283</v>
      </c>
      <c r="E77" s="10">
        <v>14324</v>
      </c>
      <c r="F77" s="11">
        <v>14643</v>
      </c>
      <c r="H77" s="9">
        <v>158</v>
      </c>
      <c r="I77" s="10">
        <v>39245</v>
      </c>
      <c r="J77" s="10">
        <v>49482</v>
      </c>
      <c r="K77" s="10">
        <v>42708</v>
      </c>
      <c r="L77" s="11">
        <v>43164</v>
      </c>
    </row>
    <row r="78" spans="2:12">
      <c r="B78" s="9">
        <v>74</v>
      </c>
      <c r="C78" s="10">
        <v>13797</v>
      </c>
      <c r="D78" s="10">
        <v>17333</v>
      </c>
      <c r="E78" s="10">
        <v>14367</v>
      </c>
      <c r="F78" s="11">
        <v>14687</v>
      </c>
      <c r="H78" s="9">
        <v>159</v>
      </c>
      <c r="I78" s="10">
        <v>39534</v>
      </c>
      <c r="J78" s="10">
        <v>49890</v>
      </c>
      <c r="K78" s="10">
        <v>43205</v>
      </c>
      <c r="L78" s="11">
        <v>43617</v>
      </c>
    </row>
    <row r="79" spans="2:12">
      <c r="B79" s="9">
        <v>75</v>
      </c>
      <c r="C79" s="10">
        <v>13853</v>
      </c>
      <c r="D79" s="10">
        <v>17379</v>
      </c>
      <c r="E79" s="10">
        <v>14409</v>
      </c>
      <c r="F79" s="11">
        <v>14733</v>
      </c>
      <c r="H79" s="9">
        <v>160</v>
      </c>
      <c r="I79" s="10">
        <v>39842</v>
      </c>
      <c r="J79" s="10">
        <v>50503</v>
      </c>
      <c r="K79" s="10">
        <v>43664</v>
      </c>
      <c r="L79" s="11">
        <v>44070</v>
      </c>
    </row>
    <row r="80" spans="2:12">
      <c r="B80" s="9">
        <v>76</v>
      </c>
      <c r="C80" s="10">
        <v>13890</v>
      </c>
      <c r="D80" s="10">
        <v>17422</v>
      </c>
      <c r="E80" s="10">
        <v>14454</v>
      </c>
      <c r="F80" s="11">
        <v>14778</v>
      </c>
      <c r="H80" s="9">
        <v>161</v>
      </c>
      <c r="I80" s="10">
        <v>40085</v>
      </c>
      <c r="J80" s="10">
        <v>51069</v>
      </c>
      <c r="K80" s="10">
        <v>44113</v>
      </c>
      <c r="L80" s="11">
        <v>44520</v>
      </c>
    </row>
    <row r="81" spans="2:12">
      <c r="B81" s="9">
        <v>77</v>
      </c>
      <c r="C81" s="10">
        <v>13945</v>
      </c>
      <c r="D81" s="10">
        <v>17463</v>
      </c>
      <c r="E81" s="10">
        <v>14504</v>
      </c>
      <c r="F81" s="11">
        <v>14825</v>
      </c>
      <c r="H81" s="9">
        <v>162</v>
      </c>
      <c r="I81" s="10">
        <v>40287</v>
      </c>
      <c r="J81" s="10">
        <v>51752</v>
      </c>
      <c r="K81" s="10">
        <v>44536</v>
      </c>
      <c r="L81" s="11">
        <v>44969</v>
      </c>
    </row>
    <row r="82" spans="2:12">
      <c r="B82" s="9">
        <v>78</v>
      </c>
      <c r="C82" s="10">
        <v>13984</v>
      </c>
      <c r="D82" s="10">
        <v>17525</v>
      </c>
      <c r="E82" s="10">
        <v>14557</v>
      </c>
      <c r="F82" s="11">
        <v>14873</v>
      </c>
      <c r="H82" s="9">
        <v>163</v>
      </c>
      <c r="I82" s="10">
        <v>40472</v>
      </c>
      <c r="J82" s="10">
        <v>52379</v>
      </c>
      <c r="K82" s="10">
        <v>44984</v>
      </c>
      <c r="L82" s="11">
        <v>45406</v>
      </c>
    </row>
    <row r="83" spans="2:12">
      <c r="B83" s="9">
        <v>79</v>
      </c>
      <c r="C83" s="10">
        <v>14028</v>
      </c>
      <c r="D83" s="10">
        <v>17567</v>
      </c>
      <c r="E83" s="10">
        <v>14605</v>
      </c>
      <c r="F83" s="11">
        <v>14921</v>
      </c>
      <c r="H83" s="9">
        <v>164</v>
      </c>
      <c r="I83" s="10">
        <v>40677</v>
      </c>
      <c r="J83" s="10">
        <v>53147</v>
      </c>
      <c r="K83" s="10">
        <v>45415</v>
      </c>
      <c r="L83" s="11">
        <v>45842</v>
      </c>
    </row>
    <row r="84" spans="2:12">
      <c r="B84" s="9">
        <v>80</v>
      </c>
      <c r="C84" s="10">
        <v>14067</v>
      </c>
      <c r="D84" s="10">
        <v>17622</v>
      </c>
      <c r="E84" s="10">
        <v>14656</v>
      </c>
      <c r="F84" s="11">
        <v>14969</v>
      </c>
      <c r="H84" s="9">
        <v>165</v>
      </c>
      <c r="I84" s="10">
        <v>40958</v>
      </c>
      <c r="J84" s="10">
        <v>53746</v>
      </c>
      <c r="K84" s="10">
        <v>45849</v>
      </c>
      <c r="L84" s="11">
        <v>46273</v>
      </c>
    </row>
    <row r="85" spans="2:12">
      <c r="B85" s="9">
        <v>81</v>
      </c>
      <c r="C85" s="10">
        <v>14114</v>
      </c>
      <c r="D85" s="10">
        <v>17674</v>
      </c>
      <c r="E85" s="10">
        <v>14705</v>
      </c>
      <c r="F85" s="11">
        <v>15019</v>
      </c>
      <c r="H85" s="9">
        <v>166</v>
      </c>
      <c r="I85" s="10">
        <v>41164</v>
      </c>
      <c r="J85" s="10">
        <v>54514</v>
      </c>
      <c r="K85" s="10">
        <v>46259</v>
      </c>
      <c r="L85" s="11">
        <v>46703</v>
      </c>
    </row>
    <row r="86" spans="2:12">
      <c r="B86" s="9">
        <v>82</v>
      </c>
      <c r="C86" s="10">
        <v>14156</v>
      </c>
      <c r="D86" s="10">
        <v>17712</v>
      </c>
      <c r="E86" s="10">
        <v>14760</v>
      </c>
      <c r="F86" s="11">
        <v>15069</v>
      </c>
      <c r="H86" s="9">
        <v>167</v>
      </c>
      <c r="I86" s="10">
        <v>41390</v>
      </c>
      <c r="J86" s="10">
        <v>55157</v>
      </c>
      <c r="K86" s="10">
        <v>46699</v>
      </c>
      <c r="L86" s="11">
        <v>47142</v>
      </c>
    </row>
    <row r="87" spans="2:12">
      <c r="B87" s="9">
        <v>83</v>
      </c>
      <c r="C87" s="10">
        <v>14200</v>
      </c>
      <c r="D87" s="10">
        <v>17770</v>
      </c>
      <c r="E87" s="10">
        <v>14814</v>
      </c>
      <c r="F87" s="11">
        <v>15120</v>
      </c>
      <c r="H87" s="12">
        <v>168</v>
      </c>
      <c r="I87" s="13">
        <v>41644</v>
      </c>
      <c r="J87" s="13">
        <v>55970</v>
      </c>
      <c r="K87" s="13">
        <v>47130</v>
      </c>
      <c r="L87" s="14">
        <v>47580</v>
      </c>
    </row>
    <row r="88" spans="2:12">
      <c r="B88" s="12">
        <v>84</v>
      </c>
      <c r="C88" s="13">
        <v>14239</v>
      </c>
      <c r="D88" s="13">
        <v>17815</v>
      </c>
      <c r="E88" s="13">
        <v>14869</v>
      </c>
      <c r="F88" s="14">
        <v>15171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4"/>
  <sheetViews>
    <sheetView workbookViewId="0">
      <selection activeCell="I11" sqref="I11"/>
    </sheetView>
  </sheetViews>
  <sheetFormatPr defaultColWidth="8.85546875" defaultRowHeight="15.75"/>
  <cols>
    <col min="1" max="1" width="8.85546875" style="5"/>
    <col min="2" max="2" width="11.85546875" style="5" customWidth="1"/>
    <col min="3" max="3" width="8.7109375" style="5" bestFit="1" customWidth="1"/>
    <col min="4" max="4" width="7.85546875" style="5" bestFit="1" customWidth="1"/>
    <col min="5" max="5" width="9.5703125" style="5" bestFit="1" customWidth="1"/>
    <col min="6" max="16384" width="8.85546875" style="5"/>
  </cols>
  <sheetData>
    <row r="1" spans="2:5">
      <c r="B1" s="24" t="s">
        <v>282</v>
      </c>
    </row>
    <row r="2" spans="2:5">
      <c r="B2" s="24"/>
    </row>
    <row r="3" spans="2:5">
      <c r="B3" s="6" t="s">
        <v>6</v>
      </c>
      <c r="C3" s="7" t="s">
        <v>251</v>
      </c>
      <c r="D3" s="7" t="s">
        <v>252</v>
      </c>
      <c r="E3" s="8" t="s">
        <v>253</v>
      </c>
    </row>
    <row r="4" spans="2:5">
      <c r="B4" s="9">
        <v>4</v>
      </c>
      <c r="C4" s="25">
        <v>20.242799999999999</v>
      </c>
      <c r="D4" s="25">
        <v>67.731099999999998</v>
      </c>
      <c r="E4" s="26">
        <v>12.0261</v>
      </c>
    </row>
    <row r="5" spans="2:5">
      <c r="B5" s="9">
        <v>8</v>
      </c>
      <c r="C5" s="25">
        <v>32.661200000000001</v>
      </c>
      <c r="D5" s="25">
        <v>57.055399999999999</v>
      </c>
      <c r="E5" s="26">
        <v>10.2834</v>
      </c>
    </row>
    <row r="6" spans="2:5">
      <c r="B6" s="9">
        <v>12</v>
      </c>
      <c r="C6" s="25">
        <v>19.0382</v>
      </c>
      <c r="D6" s="25">
        <v>51.002499999999998</v>
      </c>
      <c r="E6" s="26">
        <v>29.959299999999999</v>
      </c>
    </row>
    <row r="7" spans="2:5">
      <c r="B7" s="9">
        <v>16</v>
      </c>
      <c r="C7" s="25">
        <v>19.598500000000001</v>
      </c>
      <c r="D7" s="25">
        <v>53.442700000000002</v>
      </c>
      <c r="E7" s="26">
        <v>26.958799999999997</v>
      </c>
    </row>
    <row r="8" spans="2:5">
      <c r="B8" s="9">
        <v>20</v>
      </c>
      <c r="C8" s="25">
        <v>21.721800000000002</v>
      </c>
      <c r="D8" s="25">
        <v>58.552399999999992</v>
      </c>
      <c r="E8" s="26">
        <v>19.725800000000007</v>
      </c>
    </row>
    <row r="9" spans="2:5">
      <c r="B9" s="9">
        <v>24</v>
      </c>
      <c r="C9" s="25">
        <v>14.4018</v>
      </c>
      <c r="D9" s="25">
        <v>60.005099999999992</v>
      </c>
      <c r="E9" s="26">
        <v>25.593100000000007</v>
      </c>
    </row>
    <row r="10" spans="2:5">
      <c r="B10" s="9">
        <v>28</v>
      </c>
      <c r="C10" s="25">
        <v>15.6653</v>
      </c>
      <c r="D10" s="25">
        <v>57.619100000000003</v>
      </c>
      <c r="E10" s="26">
        <v>26.715599999999995</v>
      </c>
    </row>
    <row r="11" spans="2:5">
      <c r="B11" s="9">
        <v>32</v>
      </c>
      <c r="C11" s="25">
        <v>17.275400000000001</v>
      </c>
      <c r="D11" s="25">
        <v>62.0989</v>
      </c>
      <c r="E11" s="26">
        <v>20.625699999999995</v>
      </c>
    </row>
    <row r="12" spans="2:5">
      <c r="B12" s="9">
        <v>36</v>
      </c>
      <c r="C12" s="25">
        <v>9.9061000000000003</v>
      </c>
      <c r="D12" s="25">
        <v>52.433</v>
      </c>
      <c r="E12" s="26">
        <v>37.660899999999998</v>
      </c>
    </row>
    <row r="13" spans="2:5">
      <c r="B13" s="9">
        <v>40</v>
      </c>
      <c r="C13" s="25">
        <v>13.009399999999999</v>
      </c>
      <c r="D13" s="25">
        <v>59.993600000000001</v>
      </c>
      <c r="E13" s="26">
        <v>26.997</v>
      </c>
    </row>
    <row r="14" spans="2:5">
      <c r="B14" s="9">
        <v>44</v>
      </c>
      <c r="C14" s="25">
        <v>19.5396</v>
      </c>
      <c r="D14" s="25">
        <v>54.326799999999999</v>
      </c>
      <c r="E14" s="26">
        <v>26.133600000000001</v>
      </c>
    </row>
    <row r="15" spans="2:5">
      <c r="B15" s="9">
        <v>48</v>
      </c>
      <c r="C15" s="25">
        <v>15.436199999999999</v>
      </c>
      <c r="D15" s="25">
        <v>57.526700000000005</v>
      </c>
      <c r="E15" s="26">
        <v>27.037099999999995</v>
      </c>
    </row>
    <row r="16" spans="2:5">
      <c r="B16" s="9">
        <v>52</v>
      </c>
      <c r="C16" s="25">
        <v>15.0251</v>
      </c>
      <c r="D16" s="25">
        <v>56.329699999999995</v>
      </c>
      <c r="E16" s="26">
        <v>28.645200000000003</v>
      </c>
    </row>
    <row r="17" spans="2:5">
      <c r="B17" s="9">
        <v>56</v>
      </c>
      <c r="C17" s="25">
        <v>18.682500000000001</v>
      </c>
      <c r="D17" s="25">
        <v>51.059299999999993</v>
      </c>
      <c r="E17" s="26">
        <v>30.258200000000002</v>
      </c>
    </row>
    <row r="18" spans="2:5">
      <c r="B18" s="9">
        <v>60</v>
      </c>
      <c r="C18" s="25">
        <v>20.3049</v>
      </c>
      <c r="D18" s="25">
        <v>63.013099999999994</v>
      </c>
      <c r="E18" s="26">
        <v>16.682000000000002</v>
      </c>
    </row>
    <row r="19" spans="2:5">
      <c r="B19" s="9">
        <v>64</v>
      </c>
      <c r="C19" s="25">
        <v>14.9628</v>
      </c>
      <c r="D19" s="25">
        <v>71.460300000000004</v>
      </c>
      <c r="E19" s="26">
        <v>13.576899999999995</v>
      </c>
    </row>
    <row r="20" spans="2:5">
      <c r="B20" s="9">
        <v>68</v>
      </c>
      <c r="C20" s="25">
        <v>14.2034</v>
      </c>
      <c r="D20" s="25">
        <v>74.216099999999997</v>
      </c>
      <c r="E20" s="26">
        <v>11.580500000000001</v>
      </c>
    </row>
    <row r="21" spans="2:5">
      <c r="B21" s="9">
        <v>72</v>
      </c>
      <c r="C21" s="25">
        <v>11.3383</v>
      </c>
      <c r="D21" s="25">
        <v>65.634799999999998</v>
      </c>
      <c r="E21" s="26">
        <v>23.026899999999998</v>
      </c>
    </row>
    <row r="22" spans="2:5">
      <c r="B22" s="9">
        <v>76</v>
      </c>
      <c r="C22" s="25">
        <v>20.195</v>
      </c>
      <c r="D22" s="25">
        <v>60.642000000000003</v>
      </c>
      <c r="E22" s="26">
        <v>19.162999999999997</v>
      </c>
    </row>
    <row r="23" spans="2:5">
      <c r="B23" s="9">
        <v>80</v>
      </c>
      <c r="C23" s="25">
        <v>19.703299999999999</v>
      </c>
      <c r="D23" s="25">
        <v>65.649100000000004</v>
      </c>
      <c r="E23" s="26">
        <v>14.647599999999997</v>
      </c>
    </row>
    <row r="24" spans="2:5">
      <c r="B24" s="9">
        <v>84</v>
      </c>
      <c r="C24" s="25">
        <v>16.515799999999999</v>
      </c>
      <c r="D24" s="25">
        <v>71.547499999999999</v>
      </c>
      <c r="E24" s="26">
        <v>11.936700000000002</v>
      </c>
    </row>
    <row r="25" spans="2:5">
      <c r="B25" s="9">
        <v>88</v>
      </c>
      <c r="C25" s="25">
        <v>17.988700000000001</v>
      </c>
      <c r="D25" s="25">
        <v>65.579800000000006</v>
      </c>
      <c r="E25" s="26">
        <v>16.4315</v>
      </c>
    </row>
    <row r="26" spans="2:5">
      <c r="B26" s="9">
        <v>92</v>
      </c>
      <c r="C26" s="25">
        <v>17.481999999999999</v>
      </c>
      <c r="D26" s="25">
        <v>68.885999999999996</v>
      </c>
      <c r="E26" s="26">
        <v>13.632000000000005</v>
      </c>
    </row>
    <row r="27" spans="2:5">
      <c r="B27" s="9">
        <v>96</v>
      </c>
      <c r="C27" s="25">
        <v>11.0252</v>
      </c>
      <c r="D27" s="25">
        <v>75.898300000000006</v>
      </c>
      <c r="E27" s="26">
        <v>13.076499999999996</v>
      </c>
    </row>
    <row r="28" spans="2:5">
      <c r="B28" s="9">
        <v>100</v>
      </c>
      <c r="C28" s="25">
        <v>20.214500000000001</v>
      </c>
      <c r="D28" s="25">
        <v>60.760899999999992</v>
      </c>
      <c r="E28" s="26">
        <v>19.024600000000007</v>
      </c>
    </row>
    <row r="29" spans="2:5">
      <c r="B29" s="9">
        <v>104</v>
      </c>
      <c r="C29" s="25">
        <v>8.7370199999999993</v>
      </c>
      <c r="D29" s="25">
        <v>62.709779999999995</v>
      </c>
      <c r="E29" s="26">
        <v>28.553200000000004</v>
      </c>
    </row>
    <row r="30" spans="2:5">
      <c r="B30" s="9">
        <v>108</v>
      </c>
      <c r="C30" s="25">
        <v>18.1799</v>
      </c>
      <c r="D30" s="25">
        <v>52.829099999999997</v>
      </c>
      <c r="E30" s="26">
        <v>28.991</v>
      </c>
    </row>
    <row r="31" spans="2:5">
      <c r="B31" s="9">
        <v>112</v>
      </c>
      <c r="C31" s="25">
        <v>16.331099999999999</v>
      </c>
      <c r="D31" s="25">
        <v>62.450700000000005</v>
      </c>
      <c r="E31" s="26">
        <v>21.218199999999996</v>
      </c>
    </row>
    <row r="32" spans="2:5">
      <c r="B32" s="9">
        <v>116</v>
      </c>
      <c r="C32" s="25">
        <v>16.124199999999998</v>
      </c>
      <c r="D32" s="25">
        <v>54.941000000000003</v>
      </c>
      <c r="E32" s="26">
        <v>28.934799999999996</v>
      </c>
    </row>
    <row r="33" spans="2:5">
      <c r="B33" s="9">
        <v>120</v>
      </c>
      <c r="C33" s="25">
        <v>11.864699999999999</v>
      </c>
      <c r="D33" s="25">
        <v>86.365099999999998</v>
      </c>
      <c r="E33" s="26">
        <v>1.7702000000000027</v>
      </c>
    </row>
    <row r="34" spans="2:5">
      <c r="B34" s="9">
        <v>124</v>
      </c>
      <c r="C34" s="25">
        <v>14.506500000000001</v>
      </c>
      <c r="D34" s="25">
        <v>58.881500000000003</v>
      </c>
      <c r="E34" s="26">
        <v>26.611999999999995</v>
      </c>
    </row>
    <row r="35" spans="2:5">
      <c r="B35" s="9">
        <v>128</v>
      </c>
      <c r="C35" s="25">
        <v>8.4514200000000006</v>
      </c>
      <c r="D35" s="25">
        <v>91.17268</v>
      </c>
      <c r="E35" s="26">
        <v>0.37590000000000146</v>
      </c>
    </row>
    <row r="36" spans="2:5">
      <c r="B36" s="9">
        <v>132</v>
      </c>
      <c r="C36" s="25">
        <v>3.5125600000000001</v>
      </c>
      <c r="D36" s="25">
        <v>14.68234</v>
      </c>
      <c r="E36" s="26">
        <v>81.805099999999996</v>
      </c>
    </row>
    <row r="37" spans="2:5">
      <c r="B37" s="9">
        <v>136</v>
      </c>
      <c r="C37" s="25">
        <v>11.1424</v>
      </c>
      <c r="D37" s="25">
        <v>88.75160000000001</v>
      </c>
      <c r="E37" s="26">
        <v>0.10599999999999454</v>
      </c>
    </row>
    <row r="38" spans="2:5">
      <c r="B38" s="9">
        <v>140</v>
      </c>
      <c r="C38" s="25">
        <v>16.897300000000001</v>
      </c>
      <c r="D38" s="25">
        <v>76.666799999999995</v>
      </c>
      <c r="E38" s="26">
        <v>6.4359000000000037</v>
      </c>
    </row>
    <row r="39" spans="2:5">
      <c r="B39" s="9">
        <v>144</v>
      </c>
      <c r="C39" s="25">
        <v>8.8505599999999998</v>
      </c>
      <c r="D39" s="25">
        <v>56.595939999999999</v>
      </c>
      <c r="E39" s="26">
        <v>34.5535</v>
      </c>
    </row>
    <row r="40" spans="2:5">
      <c r="B40" s="9">
        <v>148</v>
      </c>
      <c r="C40" s="25">
        <v>4.5590700000000002</v>
      </c>
      <c r="D40" s="25">
        <v>44.348730000000003</v>
      </c>
      <c r="E40" s="26">
        <v>51.092199999999998</v>
      </c>
    </row>
    <row r="41" spans="2:5">
      <c r="B41" s="9">
        <v>152</v>
      </c>
      <c r="C41" s="25">
        <v>9.20059</v>
      </c>
      <c r="D41" s="25">
        <v>35.45431</v>
      </c>
      <c r="E41" s="26">
        <v>55.345100000000002</v>
      </c>
    </row>
    <row r="42" spans="2:5">
      <c r="B42" s="9">
        <v>156</v>
      </c>
      <c r="C42" s="25">
        <v>18.094999999999999</v>
      </c>
      <c r="D42" s="25">
        <v>56.367999999999995</v>
      </c>
      <c r="E42" s="26">
        <v>25.537000000000006</v>
      </c>
    </row>
    <row r="43" spans="2:5">
      <c r="B43" s="9">
        <v>164</v>
      </c>
      <c r="C43" s="25">
        <v>14.942500000000001</v>
      </c>
      <c r="D43" s="25">
        <v>52.741300000000003</v>
      </c>
      <c r="E43" s="26">
        <v>32.316199999999995</v>
      </c>
    </row>
    <row r="44" spans="2:5">
      <c r="B44" s="12">
        <v>168</v>
      </c>
      <c r="C44" s="27">
        <v>17.928000000000001</v>
      </c>
      <c r="D44" s="27">
        <v>65.084000000000003</v>
      </c>
      <c r="E44" s="28">
        <v>16.988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7"/>
  <sheetViews>
    <sheetView zoomScale="88" workbookViewId="0">
      <selection activeCell="B1" sqref="B1"/>
    </sheetView>
  </sheetViews>
  <sheetFormatPr defaultColWidth="8.85546875" defaultRowHeight="15.75"/>
  <cols>
    <col min="1" max="1" width="8.85546875" style="5"/>
    <col min="2" max="2" width="11.5703125" style="5" customWidth="1"/>
    <col min="3" max="3" width="33.42578125" style="5" bestFit="1" customWidth="1"/>
    <col min="4" max="4" width="6.28515625" style="5" customWidth="1"/>
    <col min="5" max="5" width="11.85546875" style="5" bestFit="1" customWidth="1"/>
    <col min="6" max="6" width="33.42578125" style="5" bestFit="1" customWidth="1"/>
    <col min="7" max="7" width="7.42578125" style="5" customWidth="1"/>
    <col min="8" max="8" width="11.85546875" style="5" bestFit="1" customWidth="1"/>
    <col min="9" max="9" width="33.42578125" style="5" bestFit="1" customWidth="1"/>
    <col min="10" max="16384" width="8.85546875" style="5"/>
  </cols>
  <sheetData>
    <row r="1" spans="2:9">
      <c r="B1" s="29" t="s">
        <v>281</v>
      </c>
      <c r="C1" s="30"/>
    </row>
    <row r="2" spans="2:9">
      <c r="B2" s="29"/>
      <c r="C2" s="30"/>
    </row>
    <row r="3" spans="2:9" ht="18">
      <c r="B3" s="31" t="s">
        <v>6</v>
      </c>
      <c r="C3" s="8" t="s">
        <v>254</v>
      </c>
      <c r="E3" s="31" t="s">
        <v>6</v>
      </c>
      <c r="F3" s="8" t="s">
        <v>254</v>
      </c>
      <c r="G3" s="32"/>
      <c r="H3" s="31" t="s">
        <v>6</v>
      </c>
      <c r="I3" s="8" t="s">
        <v>254</v>
      </c>
    </row>
    <row r="4" spans="2:9">
      <c r="B4" s="33">
        <v>0.5</v>
      </c>
      <c r="C4" s="11">
        <v>0</v>
      </c>
      <c r="E4" s="33">
        <v>57</v>
      </c>
      <c r="F4" s="11">
        <v>83.5</v>
      </c>
      <c r="G4" s="10"/>
      <c r="H4" s="33">
        <v>115.5</v>
      </c>
      <c r="I4" s="11">
        <v>132.9</v>
      </c>
    </row>
    <row r="5" spans="2:9">
      <c r="B5" s="33">
        <v>1</v>
      </c>
      <c r="C5" s="11">
        <v>-1.8</v>
      </c>
      <c r="E5" s="33">
        <v>57.5</v>
      </c>
      <c r="F5" s="11">
        <v>77.400000000000006</v>
      </c>
      <c r="G5" s="10"/>
      <c r="H5" s="33">
        <v>116</v>
      </c>
      <c r="I5" s="11">
        <v>119.7</v>
      </c>
    </row>
    <row r="6" spans="2:9">
      <c r="B6" s="33">
        <v>1.5</v>
      </c>
      <c r="C6" s="11">
        <v>-0.9</v>
      </c>
      <c r="E6" s="33">
        <v>58</v>
      </c>
      <c r="F6" s="11">
        <v>97.4</v>
      </c>
      <c r="G6" s="10"/>
      <c r="H6" s="33">
        <v>116.5</v>
      </c>
      <c r="I6" s="11">
        <v>155.5</v>
      </c>
    </row>
    <row r="7" spans="2:9">
      <c r="B7" s="33">
        <v>2</v>
      </c>
      <c r="C7" s="11">
        <v>-0.2</v>
      </c>
      <c r="E7" s="33">
        <v>58.5</v>
      </c>
      <c r="F7" s="11">
        <v>108.6</v>
      </c>
      <c r="G7" s="10"/>
      <c r="H7" s="33">
        <v>117</v>
      </c>
      <c r="I7" s="11">
        <v>279.60000000000002</v>
      </c>
    </row>
    <row r="8" spans="2:9">
      <c r="B8" s="33">
        <v>2.5</v>
      </c>
      <c r="C8" s="11">
        <v>0.4</v>
      </c>
      <c r="E8" s="33">
        <v>59</v>
      </c>
      <c r="F8" s="11">
        <v>120.7</v>
      </c>
      <c r="G8" s="10"/>
      <c r="H8" s="33">
        <v>117.5</v>
      </c>
      <c r="I8" s="11">
        <v>167.3</v>
      </c>
    </row>
    <row r="9" spans="2:9">
      <c r="B9" s="33">
        <v>3</v>
      </c>
      <c r="C9" s="11">
        <v>2.6</v>
      </c>
      <c r="E9" s="33">
        <v>59.5</v>
      </c>
      <c r="F9" s="11">
        <v>116.2</v>
      </c>
      <c r="G9" s="10"/>
      <c r="H9" s="33">
        <v>118</v>
      </c>
      <c r="I9" s="11">
        <v>101</v>
      </c>
    </row>
    <row r="10" spans="2:9">
      <c r="B10" s="33">
        <v>3.5</v>
      </c>
      <c r="C10" s="11">
        <v>6.9</v>
      </c>
      <c r="E10" s="33">
        <v>60</v>
      </c>
      <c r="F10" s="11">
        <v>87.4</v>
      </c>
      <c r="G10" s="10"/>
      <c r="H10" s="33">
        <v>118.5</v>
      </c>
      <c r="I10" s="11">
        <v>98</v>
      </c>
    </row>
    <row r="11" spans="2:9">
      <c r="B11" s="33">
        <v>4</v>
      </c>
      <c r="C11" s="11">
        <v>3.1</v>
      </c>
      <c r="E11" s="33">
        <v>60.5</v>
      </c>
      <c r="F11" s="11">
        <v>71.599999999999994</v>
      </c>
      <c r="G11" s="10"/>
      <c r="H11" s="33">
        <v>119</v>
      </c>
      <c r="I11" s="11">
        <v>101.3</v>
      </c>
    </row>
    <row r="12" spans="2:9">
      <c r="B12" s="33">
        <v>4.5</v>
      </c>
      <c r="C12" s="11">
        <v>2.5</v>
      </c>
      <c r="E12" s="33">
        <v>61</v>
      </c>
      <c r="F12" s="11">
        <v>74</v>
      </c>
      <c r="G12" s="10"/>
      <c r="H12" s="33">
        <v>119.5</v>
      </c>
      <c r="I12" s="11">
        <v>94.1</v>
      </c>
    </row>
    <row r="13" spans="2:9">
      <c r="B13" s="33">
        <v>5</v>
      </c>
      <c r="C13" s="11">
        <v>8.8000000000000007</v>
      </c>
      <c r="E13" s="33">
        <v>61.5</v>
      </c>
      <c r="F13" s="11">
        <v>81.599999999999994</v>
      </c>
      <c r="G13" s="10"/>
      <c r="H13" s="33">
        <v>120</v>
      </c>
      <c r="I13" s="11">
        <v>95.5</v>
      </c>
    </row>
    <row r="14" spans="2:9">
      <c r="B14" s="33">
        <v>5.5</v>
      </c>
      <c r="C14" s="11">
        <v>7.9</v>
      </c>
      <c r="E14" s="33">
        <v>62</v>
      </c>
      <c r="F14" s="11">
        <v>85.5</v>
      </c>
      <c r="G14" s="10"/>
      <c r="H14" s="33">
        <v>120.5</v>
      </c>
      <c r="I14" s="11">
        <v>87.4</v>
      </c>
    </row>
    <row r="15" spans="2:9">
      <c r="B15" s="33">
        <v>6</v>
      </c>
      <c r="C15" s="11">
        <v>13.2</v>
      </c>
      <c r="E15" s="33">
        <v>62.5</v>
      </c>
      <c r="F15" s="11">
        <v>93.7</v>
      </c>
      <c r="G15" s="10"/>
      <c r="H15" s="33">
        <v>121</v>
      </c>
      <c r="I15" s="11">
        <v>97.2</v>
      </c>
    </row>
    <row r="16" spans="2:9">
      <c r="B16" s="33">
        <v>6.5</v>
      </c>
      <c r="C16" s="11">
        <v>24.7</v>
      </c>
      <c r="E16" s="33">
        <v>63</v>
      </c>
      <c r="F16" s="11">
        <v>106.5</v>
      </c>
      <c r="G16" s="10"/>
      <c r="H16" s="33">
        <v>121.5</v>
      </c>
      <c r="I16" s="11">
        <v>113.7</v>
      </c>
    </row>
    <row r="17" spans="2:9">
      <c r="B17" s="33">
        <v>7</v>
      </c>
      <c r="C17" s="11">
        <v>24.9</v>
      </c>
      <c r="E17" s="33">
        <v>63.5</v>
      </c>
      <c r="F17" s="11">
        <v>112.1</v>
      </c>
      <c r="G17" s="10"/>
      <c r="H17" s="33">
        <v>122</v>
      </c>
      <c r="I17" s="11">
        <v>107.9</v>
      </c>
    </row>
    <row r="18" spans="2:9">
      <c r="B18" s="33">
        <v>7.5</v>
      </c>
      <c r="C18" s="11">
        <v>27.8</v>
      </c>
      <c r="E18" s="33">
        <v>64</v>
      </c>
      <c r="F18" s="11">
        <v>81.2</v>
      </c>
      <c r="G18" s="10"/>
      <c r="H18" s="33">
        <v>122.5</v>
      </c>
      <c r="I18" s="11">
        <v>108</v>
      </c>
    </row>
    <row r="19" spans="2:9">
      <c r="B19" s="33">
        <v>8</v>
      </c>
      <c r="C19" s="11">
        <v>27.9</v>
      </c>
      <c r="E19" s="33">
        <v>64.5</v>
      </c>
      <c r="F19" s="11">
        <v>95.4</v>
      </c>
      <c r="G19" s="10"/>
      <c r="H19" s="33">
        <v>123</v>
      </c>
      <c r="I19" s="11">
        <v>130</v>
      </c>
    </row>
    <row r="20" spans="2:9">
      <c r="B20" s="33">
        <v>8.5</v>
      </c>
      <c r="C20" s="11">
        <v>28.8</v>
      </c>
      <c r="E20" s="33">
        <v>65</v>
      </c>
      <c r="F20" s="11">
        <v>99.5</v>
      </c>
      <c r="G20" s="10"/>
      <c r="H20" s="33">
        <v>123.5</v>
      </c>
      <c r="I20" s="11">
        <v>127.3</v>
      </c>
    </row>
    <row r="21" spans="2:9">
      <c r="B21" s="33">
        <v>9</v>
      </c>
      <c r="C21" s="11">
        <v>27.1</v>
      </c>
      <c r="E21" s="33">
        <v>65.5</v>
      </c>
      <c r="F21" s="11">
        <v>96.4</v>
      </c>
      <c r="G21" s="10"/>
      <c r="H21" s="33">
        <v>124</v>
      </c>
      <c r="I21" s="11">
        <v>170</v>
      </c>
    </row>
    <row r="22" spans="2:9">
      <c r="B22" s="33">
        <v>9.5</v>
      </c>
      <c r="C22" s="11">
        <v>27.8</v>
      </c>
      <c r="E22" s="33">
        <v>66</v>
      </c>
      <c r="F22" s="11">
        <v>115.7</v>
      </c>
      <c r="G22" s="10"/>
      <c r="H22" s="33">
        <v>124.5</v>
      </c>
      <c r="I22" s="11">
        <v>265</v>
      </c>
    </row>
    <row r="23" spans="2:9">
      <c r="B23" s="33">
        <v>10</v>
      </c>
      <c r="C23" s="11">
        <v>35.200000000000003</v>
      </c>
      <c r="E23" s="33">
        <v>66.5</v>
      </c>
      <c r="F23" s="11">
        <v>149.69999999999999</v>
      </c>
      <c r="G23" s="10"/>
      <c r="H23" s="33">
        <v>125</v>
      </c>
      <c r="I23" s="11">
        <v>282.8</v>
      </c>
    </row>
    <row r="24" spans="2:9">
      <c r="B24" s="33">
        <v>10.5</v>
      </c>
      <c r="C24" s="11">
        <v>36</v>
      </c>
      <c r="E24" s="33">
        <v>67</v>
      </c>
      <c r="F24" s="11">
        <v>108.9</v>
      </c>
      <c r="G24" s="10"/>
      <c r="H24" s="33">
        <v>125.5</v>
      </c>
      <c r="I24" s="11">
        <v>783.1</v>
      </c>
    </row>
    <row r="25" spans="2:9">
      <c r="B25" s="33">
        <v>11</v>
      </c>
      <c r="C25" s="11">
        <v>35.1</v>
      </c>
      <c r="E25" s="33">
        <v>67.5</v>
      </c>
      <c r="F25" s="11">
        <v>121.1</v>
      </c>
      <c r="G25" s="10"/>
      <c r="H25" s="33">
        <v>126</v>
      </c>
      <c r="I25" s="11">
        <v>854.7</v>
      </c>
    </row>
    <row r="26" spans="2:9">
      <c r="B26" s="33">
        <v>11.5</v>
      </c>
      <c r="C26" s="11">
        <v>35.5</v>
      </c>
      <c r="E26" s="33">
        <v>68</v>
      </c>
      <c r="F26" s="11">
        <v>138.9</v>
      </c>
      <c r="G26" s="10"/>
      <c r="H26" s="33">
        <v>126.5</v>
      </c>
      <c r="I26" s="11">
        <v>466.3</v>
      </c>
    </row>
    <row r="27" spans="2:9">
      <c r="B27" s="33">
        <v>12</v>
      </c>
      <c r="C27" s="11">
        <v>35.4</v>
      </c>
      <c r="E27" s="33">
        <v>68.5</v>
      </c>
      <c r="F27" s="11">
        <v>144.1</v>
      </c>
      <c r="G27" s="10"/>
      <c r="H27" s="33">
        <v>127</v>
      </c>
      <c r="I27" s="11">
        <v>358.1</v>
      </c>
    </row>
    <row r="28" spans="2:9">
      <c r="B28" s="33">
        <v>12.5</v>
      </c>
      <c r="C28" s="11">
        <v>37.1</v>
      </c>
      <c r="E28" s="33">
        <v>69</v>
      </c>
      <c r="F28" s="11">
        <v>122.8</v>
      </c>
      <c r="G28" s="10"/>
      <c r="H28" s="33">
        <v>127.5</v>
      </c>
      <c r="I28" s="11">
        <v>346.6</v>
      </c>
    </row>
    <row r="29" spans="2:9">
      <c r="B29" s="33">
        <v>13</v>
      </c>
      <c r="C29" s="11">
        <v>34</v>
      </c>
      <c r="E29" s="33">
        <v>69.5</v>
      </c>
      <c r="F29" s="11">
        <v>151.5</v>
      </c>
      <c r="G29" s="10"/>
      <c r="H29" s="33">
        <v>128</v>
      </c>
      <c r="I29" s="11">
        <v>291.3</v>
      </c>
    </row>
    <row r="30" spans="2:9">
      <c r="B30" s="33">
        <v>13.5</v>
      </c>
      <c r="C30" s="11">
        <v>36.200000000000003</v>
      </c>
      <c r="E30" s="33">
        <v>70</v>
      </c>
      <c r="F30" s="11">
        <v>128.80000000000001</v>
      </c>
      <c r="G30" s="10"/>
      <c r="H30" s="33">
        <v>128.5</v>
      </c>
      <c r="I30" s="11">
        <v>216.5</v>
      </c>
    </row>
    <row r="31" spans="2:9">
      <c r="B31" s="33">
        <v>14</v>
      </c>
      <c r="C31" s="11">
        <v>36.9</v>
      </c>
      <c r="E31" s="33">
        <v>70.5</v>
      </c>
      <c r="F31" s="11">
        <v>128.9</v>
      </c>
      <c r="G31" s="10"/>
      <c r="H31" s="33">
        <v>129</v>
      </c>
      <c r="I31" s="11">
        <v>197</v>
      </c>
    </row>
    <row r="32" spans="2:9">
      <c r="B32" s="33">
        <v>14.5</v>
      </c>
      <c r="C32" s="11">
        <v>37.200000000000003</v>
      </c>
      <c r="E32" s="33">
        <v>71</v>
      </c>
      <c r="F32" s="11">
        <v>126.4</v>
      </c>
      <c r="G32" s="10"/>
      <c r="H32" s="33">
        <v>129.5</v>
      </c>
      <c r="I32" s="11">
        <v>289</v>
      </c>
    </row>
    <row r="33" spans="2:9">
      <c r="B33" s="33">
        <v>15</v>
      </c>
      <c r="C33" s="11">
        <v>39.6</v>
      </c>
      <c r="E33" s="33">
        <v>71.5</v>
      </c>
      <c r="F33" s="11">
        <v>131.6</v>
      </c>
      <c r="G33" s="10"/>
      <c r="H33" s="33">
        <v>130</v>
      </c>
      <c r="I33" s="11">
        <v>195.3</v>
      </c>
    </row>
    <row r="34" spans="2:9">
      <c r="B34" s="33">
        <v>15.5</v>
      </c>
      <c r="C34" s="11">
        <v>47</v>
      </c>
      <c r="E34" s="33">
        <v>72</v>
      </c>
      <c r="F34" s="11">
        <v>169.1</v>
      </c>
      <c r="G34" s="10"/>
      <c r="H34" s="33">
        <v>130.5</v>
      </c>
      <c r="I34" s="11">
        <v>317.8</v>
      </c>
    </row>
    <row r="35" spans="2:9">
      <c r="B35" s="33">
        <v>16</v>
      </c>
      <c r="C35" s="11">
        <v>46.2</v>
      </c>
      <c r="E35" s="33">
        <v>72.5</v>
      </c>
      <c r="F35" s="11">
        <v>81.7</v>
      </c>
      <c r="G35" s="10"/>
      <c r="H35" s="33">
        <v>131</v>
      </c>
      <c r="I35" s="11">
        <v>289.3</v>
      </c>
    </row>
    <row r="36" spans="2:9">
      <c r="B36" s="33">
        <v>16.5</v>
      </c>
      <c r="C36" s="11">
        <v>64.8</v>
      </c>
      <c r="E36" s="33">
        <v>73</v>
      </c>
      <c r="F36" s="11">
        <v>59.8</v>
      </c>
      <c r="G36" s="10"/>
      <c r="H36" s="33">
        <v>131.5</v>
      </c>
      <c r="I36" s="11">
        <v>271.5</v>
      </c>
    </row>
    <row r="37" spans="2:9">
      <c r="B37" s="33">
        <v>17</v>
      </c>
      <c r="C37" s="11">
        <v>33.200000000000003</v>
      </c>
      <c r="E37" s="33">
        <v>73.5</v>
      </c>
      <c r="F37" s="11">
        <v>71.7</v>
      </c>
      <c r="G37" s="10"/>
      <c r="H37" s="33">
        <v>132</v>
      </c>
      <c r="I37" s="11">
        <v>414.4</v>
      </c>
    </row>
    <row r="38" spans="2:9">
      <c r="B38" s="33">
        <v>17.5</v>
      </c>
      <c r="C38" s="11">
        <v>46.7</v>
      </c>
      <c r="E38" s="33">
        <v>74</v>
      </c>
      <c r="F38" s="11">
        <v>109.3</v>
      </c>
      <c r="G38" s="10"/>
      <c r="H38" s="33">
        <v>132.5</v>
      </c>
      <c r="I38" s="11">
        <v>384.5</v>
      </c>
    </row>
    <row r="39" spans="2:9">
      <c r="B39" s="33">
        <v>18</v>
      </c>
      <c r="C39" s="11">
        <v>25</v>
      </c>
      <c r="E39" s="33">
        <v>74.5</v>
      </c>
      <c r="F39" s="11">
        <v>65.400000000000006</v>
      </c>
      <c r="G39" s="10"/>
      <c r="H39" s="33">
        <v>133</v>
      </c>
      <c r="I39" s="11">
        <v>334.3</v>
      </c>
    </row>
    <row r="40" spans="2:9">
      <c r="B40" s="33">
        <v>18.5</v>
      </c>
      <c r="C40" s="11">
        <v>29.2</v>
      </c>
      <c r="E40" s="33">
        <v>75</v>
      </c>
      <c r="F40" s="11">
        <v>47</v>
      </c>
      <c r="G40" s="10"/>
      <c r="H40" s="33">
        <v>133.5</v>
      </c>
      <c r="I40" s="11">
        <v>348.5</v>
      </c>
    </row>
    <row r="41" spans="2:9">
      <c r="B41" s="33">
        <v>19</v>
      </c>
      <c r="C41" s="11">
        <v>42.2</v>
      </c>
      <c r="E41" s="33">
        <v>75.5</v>
      </c>
      <c r="F41" s="11">
        <v>65.400000000000006</v>
      </c>
      <c r="G41" s="10"/>
      <c r="H41" s="33">
        <v>134</v>
      </c>
      <c r="I41" s="11">
        <v>321.3</v>
      </c>
    </row>
    <row r="42" spans="2:9">
      <c r="B42" s="33">
        <v>19.5</v>
      </c>
      <c r="C42" s="11">
        <v>27.3</v>
      </c>
      <c r="E42" s="33">
        <v>76</v>
      </c>
      <c r="F42" s="11">
        <v>76.400000000000006</v>
      </c>
      <c r="G42" s="10"/>
      <c r="H42" s="33">
        <v>134.5</v>
      </c>
      <c r="I42" s="11">
        <v>360.1</v>
      </c>
    </row>
    <row r="43" spans="2:9">
      <c r="B43" s="33">
        <v>20</v>
      </c>
      <c r="C43" s="11">
        <v>29</v>
      </c>
      <c r="E43" s="33">
        <v>76.5</v>
      </c>
      <c r="F43" s="11">
        <v>106.3</v>
      </c>
      <c r="G43" s="10"/>
      <c r="H43" s="33">
        <v>135</v>
      </c>
      <c r="I43" s="11">
        <v>265.5</v>
      </c>
    </row>
    <row r="44" spans="2:9">
      <c r="B44" s="33">
        <v>20.5</v>
      </c>
      <c r="C44" s="11">
        <v>30.6</v>
      </c>
      <c r="E44" s="33">
        <v>77</v>
      </c>
      <c r="F44" s="11">
        <v>142.4</v>
      </c>
      <c r="G44" s="10"/>
      <c r="H44" s="33">
        <v>135.5</v>
      </c>
      <c r="I44" s="11">
        <v>245.6</v>
      </c>
    </row>
    <row r="45" spans="2:9">
      <c r="B45" s="33">
        <v>21</v>
      </c>
      <c r="C45" s="11">
        <v>43.4</v>
      </c>
      <c r="E45" s="33">
        <v>77.5</v>
      </c>
      <c r="F45" s="11">
        <v>131.30000000000001</v>
      </c>
      <c r="G45" s="10"/>
      <c r="H45" s="33">
        <v>136</v>
      </c>
      <c r="I45" s="11">
        <v>186.7</v>
      </c>
    </row>
    <row r="46" spans="2:9">
      <c r="B46" s="33">
        <v>21.5</v>
      </c>
      <c r="C46" s="11">
        <v>61.5</v>
      </c>
      <c r="E46" s="33">
        <v>78</v>
      </c>
      <c r="F46" s="11">
        <v>130.6</v>
      </c>
      <c r="G46" s="10"/>
      <c r="H46" s="33">
        <v>136.5</v>
      </c>
      <c r="I46" s="11">
        <v>112.2</v>
      </c>
    </row>
    <row r="47" spans="2:9">
      <c r="B47" s="33">
        <v>22</v>
      </c>
      <c r="C47" s="11">
        <v>77.599999999999994</v>
      </c>
      <c r="E47" s="33">
        <v>78.5</v>
      </c>
      <c r="F47" s="11">
        <v>123.6</v>
      </c>
      <c r="G47" s="10"/>
      <c r="H47" s="33">
        <v>137</v>
      </c>
      <c r="I47" s="11">
        <v>101.9</v>
      </c>
    </row>
    <row r="48" spans="2:9">
      <c r="B48" s="33">
        <v>22.5</v>
      </c>
      <c r="C48" s="11">
        <v>52.1</v>
      </c>
      <c r="E48" s="33">
        <v>79</v>
      </c>
      <c r="F48" s="11">
        <v>116.2</v>
      </c>
      <c r="G48" s="10"/>
      <c r="H48" s="33">
        <v>137.5</v>
      </c>
      <c r="I48" s="11">
        <v>139.9</v>
      </c>
    </row>
    <row r="49" spans="2:9">
      <c r="B49" s="33">
        <v>23</v>
      </c>
      <c r="C49" s="11">
        <v>12.6</v>
      </c>
      <c r="E49" s="33">
        <v>79.5</v>
      </c>
      <c r="F49" s="11">
        <v>82.6</v>
      </c>
      <c r="G49" s="10"/>
      <c r="H49" s="33">
        <v>138</v>
      </c>
      <c r="I49" s="11">
        <v>161.69999999999999</v>
      </c>
    </row>
    <row r="50" spans="2:9">
      <c r="B50" s="33">
        <v>23.5</v>
      </c>
      <c r="C50" s="11">
        <v>14</v>
      </c>
      <c r="E50" s="33">
        <v>80</v>
      </c>
      <c r="F50" s="11">
        <v>69.8</v>
      </c>
      <c r="G50" s="10"/>
      <c r="H50" s="33">
        <v>138.5</v>
      </c>
      <c r="I50" s="11">
        <v>160.80000000000001</v>
      </c>
    </row>
    <row r="51" spans="2:9">
      <c r="B51" s="33">
        <v>24</v>
      </c>
      <c r="C51" s="11">
        <v>14.3</v>
      </c>
      <c r="E51" s="33">
        <v>80.5</v>
      </c>
      <c r="F51" s="11">
        <v>59.7</v>
      </c>
      <c r="G51" s="10"/>
      <c r="H51" s="33">
        <v>139</v>
      </c>
      <c r="I51" s="11">
        <v>152.19999999999999</v>
      </c>
    </row>
    <row r="52" spans="2:9">
      <c r="B52" s="33">
        <v>24.5</v>
      </c>
      <c r="C52" s="11">
        <v>19</v>
      </c>
      <c r="E52" s="33">
        <v>81</v>
      </c>
      <c r="F52" s="11">
        <v>61.3</v>
      </c>
      <c r="G52" s="10"/>
      <c r="H52" s="33">
        <v>139.5</v>
      </c>
      <c r="I52" s="11">
        <v>113.4</v>
      </c>
    </row>
    <row r="53" spans="2:9">
      <c r="B53" s="33">
        <v>25</v>
      </c>
      <c r="C53" s="11">
        <v>26.9</v>
      </c>
      <c r="E53" s="33">
        <v>81.5</v>
      </c>
      <c r="F53" s="11">
        <v>56.8</v>
      </c>
      <c r="G53" s="10"/>
      <c r="H53" s="33">
        <v>140</v>
      </c>
      <c r="I53" s="11">
        <v>108.6</v>
      </c>
    </row>
    <row r="54" spans="2:9">
      <c r="B54" s="33">
        <v>25.5</v>
      </c>
      <c r="C54" s="11">
        <v>44.8</v>
      </c>
      <c r="E54" s="33">
        <v>82</v>
      </c>
      <c r="F54" s="11">
        <v>45.6</v>
      </c>
      <c r="G54" s="10"/>
      <c r="H54" s="33">
        <v>140.5</v>
      </c>
      <c r="I54" s="11">
        <v>176</v>
      </c>
    </row>
    <row r="55" spans="2:9">
      <c r="B55" s="33">
        <v>26</v>
      </c>
      <c r="C55" s="11">
        <v>62.8</v>
      </c>
      <c r="E55" s="33">
        <v>82.5</v>
      </c>
      <c r="F55" s="11">
        <v>45.4</v>
      </c>
      <c r="G55" s="10"/>
      <c r="H55" s="33">
        <v>141</v>
      </c>
      <c r="I55" s="11">
        <v>291.3</v>
      </c>
    </row>
    <row r="56" spans="2:9">
      <c r="B56" s="33">
        <v>26.5</v>
      </c>
      <c r="C56" s="11">
        <v>45.2</v>
      </c>
      <c r="E56" s="33">
        <v>83</v>
      </c>
      <c r="F56" s="11">
        <v>37.1</v>
      </c>
      <c r="G56" s="10"/>
      <c r="H56" s="33">
        <v>141.5</v>
      </c>
      <c r="I56" s="11">
        <v>254.4</v>
      </c>
    </row>
    <row r="57" spans="2:9">
      <c r="B57" s="33">
        <v>27</v>
      </c>
      <c r="C57" s="11">
        <v>54.4</v>
      </c>
      <c r="E57" s="33">
        <v>83.5</v>
      </c>
      <c r="F57" s="11">
        <v>37.700000000000003</v>
      </c>
      <c r="G57" s="10"/>
      <c r="H57" s="33">
        <v>142</v>
      </c>
      <c r="I57" s="11">
        <v>380.8</v>
      </c>
    </row>
    <row r="58" spans="2:9">
      <c r="B58" s="33">
        <v>27.5</v>
      </c>
      <c r="C58" s="11">
        <v>53.7</v>
      </c>
      <c r="E58" s="33">
        <v>84</v>
      </c>
      <c r="F58" s="11">
        <v>44.1</v>
      </c>
      <c r="G58" s="10"/>
      <c r="H58" s="33">
        <v>142.5</v>
      </c>
      <c r="I58" s="11">
        <v>397.6</v>
      </c>
    </row>
    <row r="59" spans="2:9">
      <c r="B59" s="33">
        <v>28</v>
      </c>
      <c r="C59" s="11">
        <v>65.5</v>
      </c>
      <c r="E59" s="33">
        <v>84.5</v>
      </c>
      <c r="F59" s="11">
        <v>44.6</v>
      </c>
      <c r="G59" s="10"/>
      <c r="H59" s="33">
        <v>143</v>
      </c>
      <c r="I59" s="11">
        <v>202</v>
      </c>
    </row>
    <row r="60" spans="2:9">
      <c r="B60" s="33">
        <v>28.5</v>
      </c>
      <c r="C60" s="11">
        <v>79.099999999999994</v>
      </c>
      <c r="E60" s="33">
        <v>85</v>
      </c>
      <c r="F60" s="11">
        <v>25.9</v>
      </c>
      <c r="G60" s="10"/>
      <c r="H60" s="33">
        <v>143.5</v>
      </c>
      <c r="I60" s="11">
        <v>316.3</v>
      </c>
    </row>
    <row r="61" spans="2:9">
      <c r="B61" s="33">
        <v>29</v>
      </c>
      <c r="C61" s="11">
        <v>96.8</v>
      </c>
      <c r="E61" s="33">
        <v>85.5</v>
      </c>
      <c r="F61" s="11">
        <v>11.9</v>
      </c>
      <c r="G61" s="10"/>
      <c r="H61" s="33">
        <v>144</v>
      </c>
      <c r="I61" s="11">
        <v>365.5</v>
      </c>
    </row>
    <row r="62" spans="2:9">
      <c r="B62" s="33">
        <v>29.5</v>
      </c>
      <c r="C62" s="11">
        <v>87.4</v>
      </c>
      <c r="E62" s="33">
        <v>86</v>
      </c>
      <c r="F62" s="11">
        <v>5.7</v>
      </c>
      <c r="G62" s="10"/>
      <c r="H62" s="33">
        <v>144.5</v>
      </c>
      <c r="I62" s="11">
        <v>336.7</v>
      </c>
    </row>
    <row r="63" spans="2:9">
      <c r="B63" s="33">
        <v>30</v>
      </c>
      <c r="C63" s="11">
        <v>87</v>
      </c>
      <c r="E63" s="33">
        <v>86.5</v>
      </c>
      <c r="F63" s="11">
        <v>4.3</v>
      </c>
      <c r="G63" s="10"/>
      <c r="H63" s="33">
        <v>145</v>
      </c>
      <c r="I63" s="11">
        <v>294.8</v>
      </c>
    </row>
    <row r="64" spans="2:9">
      <c r="B64" s="33">
        <v>30.5</v>
      </c>
      <c r="C64" s="11">
        <v>90.6</v>
      </c>
      <c r="E64" s="33">
        <v>87</v>
      </c>
      <c r="F64" s="11">
        <v>4.5999999999999996</v>
      </c>
      <c r="G64" s="10"/>
      <c r="H64" s="33">
        <v>145.5</v>
      </c>
      <c r="I64" s="11">
        <v>281.2</v>
      </c>
    </row>
    <row r="65" spans="2:9">
      <c r="B65" s="33">
        <v>31</v>
      </c>
      <c r="C65" s="11">
        <v>104.4</v>
      </c>
      <c r="E65" s="33">
        <v>87.5</v>
      </c>
      <c r="F65" s="11">
        <v>9.9</v>
      </c>
      <c r="G65" s="10"/>
      <c r="H65" s="33">
        <v>146</v>
      </c>
      <c r="I65" s="11">
        <v>297.5</v>
      </c>
    </row>
    <row r="66" spans="2:9">
      <c r="B66" s="33">
        <v>31.5</v>
      </c>
      <c r="C66" s="11">
        <v>88.1</v>
      </c>
      <c r="E66" s="33">
        <v>88</v>
      </c>
      <c r="F66" s="11">
        <v>21.3</v>
      </c>
      <c r="G66" s="10"/>
      <c r="H66" s="33">
        <v>146.5</v>
      </c>
      <c r="I66" s="11">
        <v>331.8</v>
      </c>
    </row>
    <row r="67" spans="2:9">
      <c r="B67" s="33">
        <v>32</v>
      </c>
      <c r="C67" s="11">
        <v>95</v>
      </c>
      <c r="E67" s="33">
        <v>88.5</v>
      </c>
      <c r="F67" s="11">
        <v>29.5</v>
      </c>
      <c r="G67" s="10"/>
      <c r="H67" s="33">
        <v>147</v>
      </c>
      <c r="I67" s="11">
        <v>417.7</v>
      </c>
    </row>
    <row r="68" spans="2:9">
      <c r="B68" s="33">
        <v>32.5</v>
      </c>
      <c r="C68" s="11">
        <v>96.6</v>
      </c>
      <c r="E68" s="33">
        <v>89</v>
      </c>
      <c r="F68" s="11">
        <v>49</v>
      </c>
      <c r="G68" s="10"/>
      <c r="H68" s="33">
        <v>147.5</v>
      </c>
      <c r="I68" s="11">
        <v>306.89999999999998</v>
      </c>
    </row>
    <row r="69" spans="2:9">
      <c r="B69" s="33">
        <v>33</v>
      </c>
      <c r="C69" s="11">
        <v>114.7</v>
      </c>
      <c r="E69" s="33">
        <v>89.5</v>
      </c>
      <c r="F69" s="11">
        <v>40.9</v>
      </c>
      <c r="G69" s="10"/>
      <c r="H69" s="33">
        <v>148</v>
      </c>
      <c r="I69" s="11">
        <v>166.2</v>
      </c>
    </row>
    <row r="70" spans="2:9">
      <c r="B70" s="33">
        <v>33.5</v>
      </c>
      <c r="C70" s="11">
        <v>99.8</v>
      </c>
      <c r="E70" s="33">
        <v>90</v>
      </c>
      <c r="F70" s="11">
        <v>60.7</v>
      </c>
      <c r="G70" s="10"/>
      <c r="H70" s="33">
        <v>148.5</v>
      </c>
      <c r="I70" s="11">
        <v>120.8</v>
      </c>
    </row>
    <row r="71" spans="2:9">
      <c r="B71" s="33">
        <v>34</v>
      </c>
      <c r="C71" s="11">
        <v>82.4</v>
      </c>
      <c r="E71" s="33">
        <v>90.5</v>
      </c>
      <c r="F71" s="11">
        <v>86.8</v>
      </c>
      <c r="G71" s="10"/>
      <c r="H71" s="33">
        <v>149</v>
      </c>
      <c r="I71" s="11">
        <v>131.1</v>
      </c>
    </row>
    <row r="72" spans="2:9">
      <c r="B72" s="33">
        <v>34.5</v>
      </c>
      <c r="C72" s="11">
        <v>53.5</v>
      </c>
      <c r="E72" s="33">
        <v>91</v>
      </c>
      <c r="F72" s="11">
        <v>60.3</v>
      </c>
      <c r="G72" s="10"/>
      <c r="H72" s="33">
        <v>149.5</v>
      </c>
      <c r="I72" s="11">
        <v>154.6</v>
      </c>
    </row>
    <row r="73" spans="2:9">
      <c r="B73" s="33">
        <v>35</v>
      </c>
      <c r="C73" s="11">
        <v>56.1</v>
      </c>
      <c r="E73" s="33">
        <v>91.5</v>
      </c>
      <c r="F73" s="11">
        <v>30.7</v>
      </c>
      <c r="G73" s="10"/>
      <c r="H73" s="33">
        <v>150</v>
      </c>
      <c r="I73" s="11">
        <v>86.8</v>
      </c>
    </row>
    <row r="74" spans="2:9">
      <c r="B74" s="33">
        <v>35.5</v>
      </c>
      <c r="C74" s="11">
        <v>78.099999999999994</v>
      </c>
      <c r="E74" s="33">
        <v>92</v>
      </c>
      <c r="F74" s="11">
        <v>27.2</v>
      </c>
      <c r="G74" s="10"/>
      <c r="H74" s="33">
        <v>150.5</v>
      </c>
      <c r="I74" s="11">
        <v>71.3</v>
      </c>
    </row>
    <row r="75" spans="2:9">
      <c r="B75" s="33">
        <v>36</v>
      </c>
      <c r="C75" s="11">
        <v>101.8</v>
      </c>
      <c r="E75" s="33">
        <v>92.5</v>
      </c>
      <c r="F75" s="11">
        <v>79.8</v>
      </c>
      <c r="G75" s="10"/>
      <c r="H75" s="33">
        <v>151</v>
      </c>
      <c r="I75" s="11">
        <v>96.2</v>
      </c>
    </row>
    <row r="76" spans="2:9">
      <c r="B76" s="33">
        <v>36.5</v>
      </c>
      <c r="C76" s="11">
        <v>82.3</v>
      </c>
      <c r="E76" s="33">
        <v>93</v>
      </c>
      <c r="F76" s="11">
        <v>174.2</v>
      </c>
      <c r="G76" s="10"/>
      <c r="H76" s="33">
        <v>151.5</v>
      </c>
      <c r="I76" s="11">
        <v>136.6</v>
      </c>
    </row>
    <row r="77" spans="2:9">
      <c r="B77" s="33">
        <v>37</v>
      </c>
      <c r="C77" s="11">
        <v>79.7</v>
      </c>
      <c r="E77" s="33">
        <v>93.5</v>
      </c>
      <c r="F77" s="11">
        <v>179.8</v>
      </c>
      <c r="G77" s="10"/>
      <c r="H77" s="33">
        <v>152</v>
      </c>
      <c r="I77" s="11">
        <v>181.4</v>
      </c>
    </row>
    <row r="78" spans="2:9">
      <c r="B78" s="33">
        <v>37.5</v>
      </c>
      <c r="C78" s="11">
        <v>71.099999999999994</v>
      </c>
      <c r="E78" s="33">
        <v>94</v>
      </c>
      <c r="F78" s="11">
        <v>166.4</v>
      </c>
      <c r="G78" s="10"/>
      <c r="H78" s="33">
        <v>152.5</v>
      </c>
      <c r="I78" s="11">
        <v>213.8</v>
      </c>
    </row>
    <row r="79" spans="2:9">
      <c r="B79" s="33">
        <v>38</v>
      </c>
      <c r="C79" s="11">
        <v>88.5</v>
      </c>
      <c r="E79" s="33">
        <v>94.5</v>
      </c>
      <c r="F79" s="11">
        <v>126.3</v>
      </c>
      <c r="G79" s="10"/>
      <c r="H79" s="33">
        <v>153</v>
      </c>
      <c r="I79" s="11">
        <v>212.5</v>
      </c>
    </row>
    <row r="80" spans="2:9">
      <c r="B80" s="33">
        <v>38.5</v>
      </c>
      <c r="C80" s="11">
        <v>74.400000000000006</v>
      </c>
      <c r="E80" s="33">
        <v>95</v>
      </c>
      <c r="F80" s="11">
        <v>107.8</v>
      </c>
      <c r="G80" s="10"/>
      <c r="H80" s="33">
        <v>153.5</v>
      </c>
      <c r="I80" s="11">
        <v>163.80000000000001</v>
      </c>
    </row>
    <row r="81" spans="2:9">
      <c r="B81" s="33">
        <v>39</v>
      </c>
      <c r="C81" s="11">
        <v>110.2</v>
      </c>
      <c r="E81" s="33">
        <v>95.5</v>
      </c>
      <c r="F81" s="11">
        <v>119.1</v>
      </c>
      <c r="G81" s="10"/>
      <c r="H81" s="33">
        <v>154</v>
      </c>
      <c r="I81" s="11">
        <v>126.7</v>
      </c>
    </row>
    <row r="82" spans="2:9">
      <c r="B82" s="33">
        <v>39.5</v>
      </c>
      <c r="C82" s="11">
        <v>85.1</v>
      </c>
      <c r="E82" s="33">
        <v>96</v>
      </c>
      <c r="F82" s="11">
        <v>112.1</v>
      </c>
      <c r="G82" s="10"/>
      <c r="H82" s="33">
        <v>154.5</v>
      </c>
      <c r="I82" s="11">
        <v>119.2</v>
      </c>
    </row>
    <row r="83" spans="2:9">
      <c r="B83" s="33">
        <v>40</v>
      </c>
      <c r="C83" s="11">
        <v>72.7</v>
      </c>
      <c r="E83" s="33">
        <v>96.5</v>
      </c>
      <c r="F83" s="11">
        <v>129.69999999999999</v>
      </c>
      <c r="G83" s="10"/>
      <c r="H83" s="33">
        <v>155</v>
      </c>
      <c r="I83" s="11">
        <v>124.1</v>
      </c>
    </row>
    <row r="84" spans="2:9">
      <c r="B84" s="33">
        <v>40.5</v>
      </c>
      <c r="C84" s="11">
        <v>72.099999999999994</v>
      </c>
      <c r="E84" s="33">
        <v>97</v>
      </c>
      <c r="F84" s="11">
        <v>146</v>
      </c>
      <c r="G84" s="10"/>
      <c r="H84" s="33">
        <v>155.5</v>
      </c>
      <c r="I84" s="11">
        <v>113</v>
      </c>
    </row>
    <row r="85" spans="2:9">
      <c r="B85" s="33">
        <v>41</v>
      </c>
      <c r="C85" s="11">
        <v>69.2</v>
      </c>
      <c r="E85" s="33">
        <v>97.5</v>
      </c>
      <c r="F85" s="11">
        <v>134.5</v>
      </c>
      <c r="G85" s="10"/>
      <c r="H85" s="33">
        <v>156</v>
      </c>
      <c r="I85" s="11">
        <v>112.1</v>
      </c>
    </row>
    <row r="86" spans="2:9">
      <c r="B86" s="33">
        <v>41.5</v>
      </c>
      <c r="C86" s="11">
        <v>69.400000000000006</v>
      </c>
      <c r="E86" s="33">
        <v>98</v>
      </c>
      <c r="F86" s="11">
        <v>142.4</v>
      </c>
      <c r="G86" s="10"/>
      <c r="H86" s="33">
        <v>156.5</v>
      </c>
      <c r="I86" s="11">
        <v>142.5</v>
      </c>
    </row>
    <row r="87" spans="2:9">
      <c r="B87" s="33">
        <v>42</v>
      </c>
      <c r="C87" s="11">
        <v>52.8</v>
      </c>
      <c r="E87" s="33">
        <v>98.5</v>
      </c>
      <c r="F87" s="11">
        <v>159</v>
      </c>
      <c r="G87" s="10"/>
      <c r="H87" s="33">
        <v>157</v>
      </c>
      <c r="I87" s="11">
        <v>156</v>
      </c>
    </row>
    <row r="88" spans="2:9">
      <c r="B88" s="33">
        <v>42.5</v>
      </c>
      <c r="C88" s="11">
        <v>32.799999999999997</v>
      </c>
      <c r="E88" s="33">
        <v>99</v>
      </c>
      <c r="F88" s="11">
        <v>155.1</v>
      </c>
      <c r="G88" s="10"/>
      <c r="H88" s="33">
        <v>157.5</v>
      </c>
      <c r="I88" s="11">
        <v>167.1</v>
      </c>
    </row>
    <row r="89" spans="2:9">
      <c r="B89" s="33">
        <v>43</v>
      </c>
      <c r="C89" s="11">
        <v>40.1</v>
      </c>
      <c r="E89" s="33">
        <v>99.5</v>
      </c>
      <c r="F89" s="11">
        <v>128.30000000000001</v>
      </c>
      <c r="G89" s="10"/>
      <c r="H89" s="33">
        <v>158</v>
      </c>
      <c r="I89" s="11">
        <v>101.1</v>
      </c>
    </row>
    <row r="90" spans="2:9">
      <c r="B90" s="33">
        <v>43.5</v>
      </c>
      <c r="C90" s="11">
        <v>33.5</v>
      </c>
      <c r="E90" s="33">
        <v>100</v>
      </c>
      <c r="F90" s="11">
        <v>203.6</v>
      </c>
      <c r="G90" s="10"/>
      <c r="H90" s="33">
        <v>158.5</v>
      </c>
      <c r="I90" s="11">
        <v>87.4</v>
      </c>
    </row>
    <row r="91" spans="2:9">
      <c r="B91" s="33">
        <v>44</v>
      </c>
      <c r="C91" s="11">
        <v>31.9</v>
      </c>
      <c r="E91" s="33">
        <v>103</v>
      </c>
      <c r="F91" s="11">
        <v>19.899999999999999</v>
      </c>
      <c r="G91" s="10"/>
      <c r="H91" s="33">
        <v>159</v>
      </c>
      <c r="I91" s="11">
        <v>110.7</v>
      </c>
    </row>
    <row r="92" spans="2:9">
      <c r="B92" s="33">
        <v>44.5</v>
      </c>
      <c r="C92" s="11">
        <v>32.799999999999997</v>
      </c>
      <c r="E92" s="33">
        <v>103.5</v>
      </c>
      <c r="F92" s="11">
        <v>76.2</v>
      </c>
      <c r="G92" s="10"/>
      <c r="H92" s="33">
        <v>159.5</v>
      </c>
      <c r="I92" s="11">
        <v>137.6</v>
      </c>
    </row>
    <row r="93" spans="2:9">
      <c r="B93" s="33">
        <v>45</v>
      </c>
      <c r="C93" s="11">
        <v>39.799999999999997</v>
      </c>
      <c r="E93" s="33">
        <v>104</v>
      </c>
      <c r="F93" s="11">
        <v>107.1</v>
      </c>
      <c r="G93" s="10"/>
      <c r="H93" s="33">
        <v>160</v>
      </c>
      <c r="I93" s="11">
        <v>163.9</v>
      </c>
    </row>
    <row r="94" spans="2:9">
      <c r="B94" s="33">
        <v>45.5</v>
      </c>
      <c r="C94" s="11">
        <v>38.6</v>
      </c>
      <c r="E94" s="33">
        <v>104.5</v>
      </c>
      <c r="F94" s="11">
        <v>110.5</v>
      </c>
      <c r="G94" s="10"/>
      <c r="H94" s="33">
        <v>160.5</v>
      </c>
      <c r="I94" s="11">
        <v>124.8</v>
      </c>
    </row>
    <row r="95" spans="2:9">
      <c r="B95" s="33">
        <v>46</v>
      </c>
      <c r="C95" s="11">
        <v>40.700000000000003</v>
      </c>
      <c r="E95" s="33">
        <v>105</v>
      </c>
      <c r="F95" s="11">
        <v>129.4</v>
      </c>
      <c r="G95" s="10"/>
      <c r="H95" s="33">
        <v>161</v>
      </c>
      <c r="I95" s="11">
        <v>116.6</v>
      </c>
    </row>
    <row r="96" spans="2:9">
      <c r="B96" s="33">
        <v>46.5</v>
      </c>
      <c r="C96" s="11">
        <v>38.4</v>
      </c>
      <c r="E96" s="33">
        <v>105.5</v>
      </c>
      <c r="F96" s="11">
        <v>112.7</v>
      </c>
      <c r="G96" s="10"/>
      <c r="H96" s="33">
        <v>161.5</v>
      </c>
      <c r="I96" s="11">
        <v>116.1</v>
      </c>
    </row>
    <row r="97" spans="2:9">
      <c r="B97" s="33">
        <v>47</v>
      </c>
      <c r="C97" s="11">
        <v>36.6</v>
      </c>
      <c r="E97" s="33">
        <v>106</v>
      </c>
      <c r="F97" s="11">
        <v>126</v>
      </c>
      <c r="G97" s="10"/>
      <c r="H97" s="33">
        <v>162</v>
      </c>
      <c r="I97" s="11">
        <v>126</v>
      </c>
    </row>
    <row r="98" spans="2:9">
      <c r="B98" s="33">
        <v>47.5</v>
      </c>
      <c r="C98" s="11">
        <v>42.7</v>
      </c>
      <c r="E98" s="33">
        <v>106.5</v>
      </c>
      <c r="F98" s="11">
        <v>126.1</v>
      </c>
      <c r="G98" s="10"/>
      <c r="H98" s="33">
        <v>162.5</v>
      </c>
      <c r="I98" s="11">
        <v>133.69999999999999</v>
      </c>
    </row>
    <row r="99" spans="2:9">
      <c r="B99" s="33">
        <v>48</v>
      </c>
      <c r="C99" s="11">
        <v>49.9</v>
      </c>
      <c r="E99" s="33">
        <v>107</v>
      </c>
      <c r="F99" s="11">
        <v>111.4</v>
      </c>
      <c r="G99" s="10"/>
      <c r="H99" s="33">
        <v>163</v>
      </c>
      <c r="I99" s="11">
        <v>135.9</v>
      </c>
    </row>
    <row r="100" spans="2:9">
      <c r="B100" s="33">
        <v>48.5</v>
      </c>
      <c r="C100" s="11">
        <v>47.8</v>
      </c>
      <c r="E100" s="33">
        <v>107.5</v>
      </c>
      <c r="F100" s="11">
        <v>112.6</v>
      </c>
      <c r="G100" s="10"/>
      <c r="H100" s="33">
        <v>163.5</v>
      </c>
      <c r="I100" s="11">
        <v>139.80000000000001</v>
      </c>
    </row>
    <row r="101" spans="2:9">
      <c r="B101" s="33">
        <v>49</v>
      </c>
      <c r="C101" s="11">
        <v>45.9</v>
      </c>
      <c r="E101" s="33">
        <v>108</v>
      </c>
      <c r="F101" s="11">
        <v>117.4</v>
      </c>
      <c r="G101" s="10"/>
      <c r="H101" s="33">
        <v>164</v>
      </c>
      <c r="I101" s="11">
        <v>135.19999999999999</v>
      </c>
    </row>
    <row r="102" spans="2:9">
      <c r="B102" s="33">
        <v>49.5</v>
      </c>
      <c r="C102" s="11">
        <v>46</v>
      </c>
      <c r="E102" s="33">
        <v>108.5</v>
      </c>
      <c r="F102" s="11">
        <v>121.7</v>
      </c>
      <c r="G102" s="10"/>
      <c r="H102" s="33">
        <v>164.5</v>
      </c>
      <c r="I102" s="11">
        <v>122.3</v>
      </c>
    </row>
    <row r="103" spans="2:9">
      <c r="B103" s="33">
        <v>50</v>
      </c>
      <c r="C103" s="11">
        <v>51.6</v>
      </c>
      <c r="E103" s="33">
        <v>109</v>
      </c>
      <c r="F103" s="11">
        <v>110.3</v>
      </c>
      <c r="G103" s="10"/>
      <c r="H103" s="33">
        <v>165</v>
      </c>
      <c r="I103" s="11">
        <v>116.5</v>
      </c>
    </row>
    <row r="104" spans="2:9">
      <c r="B104" s="33">
        <v>50.5</v>
      </c>
      <c r="C104" s="11">
        <v>65.8</v>
      </c>
      <c r="E104" s="33">
        <v>109.5</v>
      </c>
      <c r="F104" s="11">
        <v>94.3</v>
      </c>
      <c r="G104" s="10"/>
      <c r="H104" s="33">
        <v>165.5</v>
      </c>
      <c r="I104" s="11">
        <v>101.5</v>
      </c>
    </row>
    <row r="105" spans="2:9">
      <c r="B105" s="33">
        <v>51</v>
      </c>
      <c r="C105" s="11">
        <v>59.8</v>
      </c>
      <c r="E105" s="33">
        <v>110</v>
      </c>
      <c r="F105" s="11">
        <v>95</v>
      </c>
      <c r="G105" s="10"/>
      <c r="H105" s="33">
        <v>166</v>
      </c>
      <c r="I105" s="11">
        <v>81.7</v>
      </c>
    </row>
    <row r="106" spans="2:9">
      <c r="B106" s="33">
        <v>51.5</v>
      </c>
      <c r="C106" s="11">
        <v>63.7</v>
      </c>
      <c r="E106" s="33">
        <v>110.5</v>
      </c>
      <c r="F106" s="11">
        <v>110.1</v>
      </c>
      <c r="G106" s="10"/>
      <c r="H106" s="33">
        <v>166.5</v>
      </c>
      <c r="I106" s="11">
        <v>65.400000000000006</v>
      </c>
    </row>
    <row r="107" spans="2:9">
      <c r="B107" s="33">
        <v>52</v>
      </c>
      <c r="C107" s="11">
        <v>67.5</v>
      </c>
      <c r="E107" s="33">
        <v>111</v>
      </c>
      <c r="F107" s="11">
        <v>113.8</v>
      </c>
      <c r="G107" s="10"/>
      <c r="H107" s="33">
        <v>167</v>
      </c>
      <c r="I107" s="11">
        <v>60.3</v>
      </c>
    </row>
    <row r="108" spans="2:9">
      <c r="B108" s="33">
        <v>52.5</v>
      </c>
      <c r="C108" s="11">
        <v>65.599999999999994</v>
      </c>
      <c r="E108" s="33">
        <v>111.5</v>
      </c>
      <c r="F108" s="11">
        <v>90</v>
      </c>
      <c r="G108" s="10"/>
      <c r="H108" s="33">
        <v>167.5</v>
      </c>
      <c r="I108" s="11">
        <v>59.3</v>
      </c>
    </row>
    <row r="109" spans="2:9">
      <c r="B109" s="33">
        <v>53</v>
      </c>
      <c r="C109" s="11">
        <v>63.9</v>
      </c>
      <c r="E109" s="33">
        <v>112</v>
      </c>
      <c r="F109" s="11">
        <v>84.1</v>
      </c>
      <c r="G109" s="10"/>
      <c r="H109" s="33">
        <v>168</v>
      </c>
      <c r="I109" s="11">
        <v>52.8</v>
      </c>
    </row>
    <row r="110" spans="2:9">
      <c r="B110" s="33">
        <v>53.5</v>
      </c>
      <c r="C110" s="11">
        <v>63.9</v>
      </c>
      <c r="E110" s="33">
        <v>112.5</v>
      </c>
      <c r="F110" s="11">
        <v>81.8</v>
      </c>
      <c r="G110" s="10"/>
      <c r="H110" s="33">
        <v>168.5</v>
      </c>
      <c r="I110" s="11">
        <v>29</v>
      </c>
    </row>
    <row r="111" spans="2:9">
      <c r="B111" s="33">
        <v>54</v>
      </c>
      <c r="C111" s="11">
        <v>62.2</v>
      </c>
      <c r="E111" s="33">
        <v>113</v>
      </c>
      <c r="F111" s="11">
        <v>84.6</v>
      </c>
      <c r="G111" s="10"/>
      <c r="H111" s="33">
        <v>169</v>
      </c>
      <c r="I111" s="11">
        <v>12.9</v>
      </c>
    </row>
    <row r="112" spans="2:9">
      <c r="B112" s="33">
        <v>54.5</v>
      </c>
      <c r="C112" s="11">
        <v>64.2</v>
      </c>
      <c r="E112" s="33">
        <v>113.5</v>
      </c>
      <c r="F112" s="11">
        <v>88</v>
      </c>
      <c r="G112" s="10"/>
      <c r="H112" s="33">
        <v>169.5</v>
      </c>
      <c r="I112" s="11">
        <v>5.9</v>
      </c>
    </row>
    <row r="113" spans="2:9">
      <c r="B113" s="33">
        <v>55</v>
      </c>
      <c r="C113" s="11">
        <v>70.5</v>
      </c>
      <c r="E113" s="33">
        <v>114</v>
      </c>
      <c r="F113" s="11">
        <v>83.6</v>
      </c>
      <c r="G113" s="10"/>
      <c r="H113" s="33">
        <v>170</v>
      </c>
      <c r="I113" s="11">
        <v>4.8</v>
      </c>
    </row>
    <row r="114" spans="2:9">
      <c r="B114" s="33">
        <v>55.5</v>
      </c>
      <c r="C114" s="11">
        <v>72.599999999999994</v>
      </c>
      <c r="E114" s="33">
        <v>114.5</v>
      </c>
      <c r="F114" s="11">
        <v>93.9</v>
      </c>
      <c r="G114" s="10"/>
      <c r="H114" s="33">
        <v>170.5</v>
      </c>
      <c r="I114" s="11">
        <v>3.5</v>
      </c>
    </row>
    <row r="115" spans="2:9">
      <c r="B115" s="33">
        <v>56</v>
      </c>
      <c r="C115" s="11">
        <v>80.8</v>
      </c>
      <c r="E115" s="34">
        <v>115</v>
      </c>
      <c r="F115" s="14">
        <v>137.5</v>
      </c>
      <c r="G115" s="10"/>
      <c r="H115" s="34">
        <v>171</v>
      </c>
      <c r="I115" s="14">
        <v>3.9</v>
      </c>
    </row>
    <row r="116" spans="2:9">
      <c r="B116" s="34">
        <v>56.5</v>
      </c>
      <c r="C116" s="14">
        <v>83.3</v>
      </c>
      <c r="G116" s="10"/>
      <c r="H116" s="10"/>
      <c r="I116" s="10"/>
    </row>
    <row r="117" spans="2:9">
      <c r="G117" s="10"/>
      <c r="H117" s="10"/>
      <c r="I117" s="10"/>
    </row>
    <row r="118" spans="2:9">
      <c r="G118" s="10"/>
      <c r="H118" s="10"/>
      <c r="I118" s="10"/>
    </row>
    <row r="119" spans="2:9">
      <c r="G119" s="10"/>
      <c r="H119" s="10"/>
      <c r="I119" s="10"/>
    </row>
    <row r="120" spans="2:9">
      <c r="G120" s="10"/>
      <c r="H120" s="10"/>
      <c r="I120" s="10"/>
    </row>
    <row r="121" spans="2:9">
      <c r="G121" s="10"/>
      <c r="H121" s="10"/>
      <c r="I121" s="10"/>
    </row>
    <row r="122" spans="2:9">
      <c r="G122" s="10"/>
      <c r="H122" s="10"/>
      <c r="I122" s="10"/>
    </row>
    <row r="123" spans="2:9">
      <c r="G123" s="10"/>
      <c r="H123" s="10"/>
      <c r="I123" s="10"/>
    </row>
    <row r="124" spans="2:9">
      <c r="G124" s="10"/>
      <c r="H124" s="10"/>
      <c r="I124" s="10"/>
    </row>
    <row r="125" spans="2:9">
      <c r="G125" s="10"/>
      <c r="H125" s="10"/>
      <c r="I125" s="10"/>
    </row>
    <row r="126" spans="2:9">
      <c r="G126" s="10"/>
      <c r="H126" s="10"/>
      <c r="I126" s="10"/>
    </row>
    <row r="127" spans="2:9">
      <c r="G127" s="10"/>
      <c r="H127" s="10"/>
      <c r="I127" s="10"/>
    </row>
    <row r="128" spans="2:9">
      <c r="G128" s="10"/>
      <c r="H128" s="10"/>
      <c r="I128" s="10"/>
    </row>
    <row r="129" spans="7:9">
      <c r="G129" s="10"/>
      <c r="H129" s="10"/>
      <c r="I129" s="10"/>
    </row>
    <row r="130" spans="7:9">
      <c r="G130" s="10"/>
      <c r="H130" s="10"/>
      <c r="I130" s="10"/>
    </row>
    <row r="131" spans="7:9">
      <c r="G131" s="10"/>
      <c r="H131" s="10"/>
      <c r="I131" s="10"/>
    </row>
    <row r="132" spans="7:9">
      <c r="G132" s="10"/>
      <c r="H132" s="10"/>
      <c r="I132" s="10"/>
    </row>
    <row r="133" spans="7:9">
      <c r="G133" s="10"/>
      <c r="H133" s="10"/>
      <c r="I133" s="10"/>
    </row>
    <row r="134" spans="7:9">
      <c r="G134" s="10"/>
      <c r="H134" s="10"/>
      <c r="I134" s="10"/>
    </row>
    <row r="135" spans="7:9">
      <c r="G135" s="10"/>
      <c r="H135" s="10"/>
      <c r="I135" s="10"/>
    </row>
    <row r="136" spans="7:9">
      <c r="G136" s="10"/>
      <c r="H136" s="10"/>
      <c r="I136" s="10"/>
    </row>
    <row r="137" spans="7:9">
      <c r="G137" s="10"/>
      <c r="H137" s="10"/>
      <c r="I137" s="10"/>
    </row>
    <row r="138" spans="7:9">
      <c r="G138" s="10"/>
      <c r="H138" s="10"/>
      <c r="I138" s="10"/>
    </row>
    <row r="139" spans="7:9">
      <c r="G139" s="10"/>
      <c r="H139" s="10"/>
      <c r="I139" s="10"/>
    </row>
    <row r="140" spans="7:9">
      <c r="G140" s="10"/>
      <c r="H140" s="10"/>
      <c r="I140" s="10"/>
    </row>
    <row r="141" spans="7:9">
      <c r="G141" s="10"/>
      <c r="H141" s="10"/>
      <c r="I141" s="10"/>
    </row>
    <row r="142" spans="7:9">
      <c r="G142" s="10"/>
      <c r="H142" s="10"/>
      <c r="I142" s="10"/>
    </row>
    <row r="143" spans="7:9">
      <c r="G143" s="10"/>
      <c r="H143" s="10"/>
      <c r="I143" s="10"/>
    </row>
    <row r="144" spans="7:9">
      <c r="G144" s="10"/>
      <c r="H144" s="10"/>
      <c r="I144" s="10"/>
    </row>
    <row r="145" spans="7:9">
      <c r="G145" s="10"/>
      <c r="H145" s="10"/>
      <c r="I145" s="10"/>
    </row>
    <row r="146" spans="7:9">
      <c r="G146" s="10"/>
      <c r="H146" s="10"/>
      <c r="I146" s="10"/>
    </row>
    <row r="147" spans="7:9">
      <c r="G147" s="10"/>
      <c r="H147" s="10"/>
      <c r="I147" s="10"/>
    </row>
    <row r="148" spans="7:9">
      <c r="G148" s="10"/>
      <c r="H148" s="10"/>
      <c r="I148" s="10"/>
    </row>
    <row r="149" spans="7:9">
      <c r="G149" s="10"/>
      <c r="H149" s="10"/>
      <c r="I149" s="10"/>
    </row>
    <row r="150" spans="7:9">
      <c r="G150" s="10"/>
      <c r="H150" s="10"/>
      <c r="I150" s="10"/>
    </row>
    <row r="151" spans="7:9">
      <c r="G151" s="10"/>
      <c r="H151" s="10"/>
      <c r="I151" s="10"/>
    </row>
    <row r="152" spans="7:9">
      <c r="G152" s="10"/>
      <c r="H152" s="10"/>
      <c r="I152" s="10"/>
    </row>
    <row r="153" spans="7:9">
      <c r="G153" s="10"/>
      <c r="H153" s="10"/>
      <c r="I153" s="10"/>
    </row>
    <row r="154" spans="7:9">
      <c r="G154" s="10"/>
      <c r="H154" s="10"/>
      <c r="I154" s="10"/>
    </row>
    <row r="155" spans="7:9">
      <c r="G155" s="10"/>
      <c r="H155" s="10"/>
      <c r="I155" s="10"/>
    </row>
    <row r="156" spans="7:9">
      <c r="G156" s="10"/>
      <c r="H156" s="10"/>
      <c r="I156" s="10"/>
    </row>
    <row r="157" spans="7:9">
      <c r="G157" s="10"/>
      <c r="H157" s="10"/>
      <c r="I157" s="10"/>
    </row>
    <row r="158" spans="7:9">
      <c r="G158" s="10"/>
      <c r="H158" s="10"/>
      <c r="I158" s="10"/>
    </row>
    <row r="159" spans="7:9">
      <c r="G159" s="10"/>
      <c r="H159" s="10"/>
      <c r="I159" s="10"/>
    </row>
    <row r="160" spans="7:9">
      <c r="G160" s="10"/>
      <c r="H160" s="10"/>
      <c r="I160" s="10"/>
    </row>
    <row r="161" spans="7:9">
      <c r="G161" s="10"/>
      <c r="H161" s="10"/>
      <c r="I161" s="10"/>
    </row>
    <row r="162" spans="7:9">
      <c r="G162" s="10"/>
      <c r="H162" s="10"/>
      <c r="I162" s="10"/>
    </row>
    <row r="163" spans="7:9">
      <c r="G163" s="10"/>
      <c r="H163" s="10"/>
      <c r="I163" s="10"/>
    </row>
    <row r="164" spans="7:9">
      <c r="G164" s="10"/>
      <c r="H164" s="10"/>
      <c r="I164" s="10"/>
    </row>
    <row r="165" spans="7:9">
      <c r="G165" s="10"/>
      <c r="H165" s="10"/>
      <c r="I165" s="10"/>
    </row>
    <row r="166" spans="7:9">
      <c r="G166" s="10"/>
      <c r="H166" s="10"/>
      <c r="I166" s="10"/>
    </row>
    <row r="167" spans="7:9">
      <c r="G167" s="10"/>
      <c r="H167" s="10"/>
      <c r="I167" s="10"/>
    </row>
    <row r="168" spans="7:9">
      <c r="G168" s="10"/>
      <c r="H168" s="10"/>
      <c r="I168" s="10"/>
    </row>
    <row r="169" spans="7:9">
      <c r="G169" s="10"/>
      <c r="H169" s="10"/>
      <c r="I169" s="10"/>
    </row>
    <row r="170" spans="7:9">
      <c r="G170" s="10"/>
      <c r="H170" s="10"/>
      <c r="I170" s="10"/>
    </row>
    <row r="171" spans="7:9">
      <c r="G171" s="10"/>
      <c r="H171" s="10"/>
      <c r="I171" s="10"/>
    </row>
    <row r="172" spans="7:9">
      <c r="G172" s="10"/>
      <c r="H172" s="10"/>
      <c r="I172" s="10"/>
    </row>
    <row r="173" spans="7:9">
      <c r="G173" s="10"/>
      <c r="H173" s="10"/>
      <c r="I173" s="10"/>
    </row>
    <row r="174" spans="7:9">
      <c r="G174" s="10"/>
      <c r="H174" s="10"/>
      <c r="I174" s="10"/>
    </row>
    <row r="175" spans="7:9">
      <c r="G175" s="10"/>
      <c r="H175" s="10"/>
      <c r="I175" s="10"/>
    </row>
    <row r="176" spans="7:9">
      <c r="G176" s="10"/>
      <c r="H176" s="10"/>
      <c r="I176" s="10"/>
    </row>
    <row r="177" spans="7:9">
      <c r="G177" s="10"/>
      <c r="H177" s="10"/>
      <c r="I177" s="10"/>
    </row>
    <row r="178" spans="7:9">
      <c r="G178" s="10"/>
      <c r="H178" s="10"/>
      <c r="I178" s="10"/>
    </row>
    <row r="179" spans="7:9">
      <c r="G179" s="10"/>
      <c r="H179" s="10"/>
      <c r="I179" s="10"/>
    </row>
    <row r="180" spans="7:9">
      <c r="G180" s="10"/>
      <c r="H180" s="10"/>
      <c r="I180" s="10"/>
    </row>
    <row r="181" spans="7:9">
      <c r="G181" s="10"/>
      <c r="H181" s="10"/>
      <c r="I181" s="10"/>
    </row>
    <row r="182" spans="7:9">
      <c r="G182" s="10"/>
      <c r="H182" s="10"/>
      <c r="I182" s="10"/>
    </row>
    <row r="183" spans="7:9">
      <c r="G183" s="10"/>
      <c r="H183" s="10"/>
      <c r="I183" s="10"/>
    </row>
    <row r="184" spans="7:9">
      <c r="G184" s="10"/>
      <c r="H184" s="10"/>
      <c r="I184" s="10"/>
    </row>
    <row r="185" spans="7:9">
      <c r="G185" s="10"/>
      <c r="H185" s="10"/>
      <c r="I185" s="10"/>
    </row>
    <row r="186" spans="7:9">
      <c r="G186" s="10"/>
      <c r="H186" s="10"/>
      <c r="I186" s="10"/>
    </row>
    <row r="187" spans="7:9">
      <c r="G187" s="10"/>
      <c r="H187" s="10"/>
      <c r="I187" s="10"/>
    </row>
    <row r="188" spans="7:9">
      <c r="G188" s="10"/>
      <c r="H188" s="10"/>
      <c r="I188" s="10"/>
    </row>
    <row r="189" spans="7:9">
      <c r="G189" s="10"/>
      <c r="H189" s="10"/>
      <c r="I189" s="10"/>
    </row>
    <row r="190" spans="7:9">
      <c r="G190" s="10"/>
      <c r="H190" s="10"/>
      <c r="I190" s="10"/>
    </row>
    <row r="191" spans="7:9">
      <c r="G191" s="10"/>
      <c r="H191" s="10"/>
      <c r="I191" s="10"/>
    </row>
    <row r="192" spans="7:9">
      <c r="G192" s="10"/>
      <c r="H192" s="10"/>
      <c r="I192" s="10"/>
    </row>
    <row r="193" spans="7:9">
      <c r="G193" s="10"/>
      <c r="H193" s="10"/>
      <c r="I193" s="10"/>
    </row>
    <row r="194" spans="7:9">
      <c r="G194" s="10"/>
      <c r="H194" s="10"/>
      <c r="I194" s="10"/>
    </row>
    <row r="195" spans="7:9">
      <c r="G195" s="10"/>
      <c r="H195" s="10"/>
      <c r="I195" s="10"/>
    </row>
    <row r="196" spans="7:9">
      <c r="G196" s="10"/>
      <c r="H196" s="10"/>
      <c r="I196" s="10"/>
    </row>
    <row r="197" spans="7:9">
      <c r="G197" s="10"/>
      <c r="H197" s="10"/>
      <c r="I197" s="10"/>
    </row>
    <row r="198" spans="7:9">
      <c r="G198" s="10"/>
      <c r="H198" s="10"/>
      <c r="I198" s="10"/>
    </row>
    <row r="199" spans="7:9">
      <c r="G199" s="10"/>
      <c r="H199" s="10"/>
      <c r="I199" s="10"/>
    </row>
    <row r="200" spans="7:9">
      <c r="G200" s="10"/>
      <c r="H200" s="10"/>
      <c r="I200" s="10"/>
    </row>
    <row r="201" spans="7:9">
      <c r="G201" s="10"/>
      <c r="H201" s="10"/>
      <c r="I201" s="10"/>
    </row>
    <row r="202" spans="7:9">
      <c r="G202" s="10"/>
      <c r="H202" s="10"/>
      <c r="I202" s="10"/>
    </row>
    <row r="203" spans="7:9">
      <c r="G203" s="10"/>
      <c r="H203" s="10"/>
      <c r="I203" s="10"/>
    </row>
    <row r="204" spans="7:9">
      <c r="G204" s="10"/>
      <c r="H204" s="10"/>
      <c r="I204" s="10"/>
    </row>
    <row r="205" spans="7:9">
      <c r="G205" s="10"/>
      <c r="H205" s="10"/>
      <c r="I205" s="10"/>
    </row>
    <row r="206" spans="7:9">
      <c r="G206" s="10"/>
      <c r="H206" s="10"/>
      <c r="I206" s="10"/>
    </row>
    <row r="207" spans="7:9">
      <c r="G207" s="10"/>
      <c r="H207" s="10"/>
      <c r="I207" s="10"/>
    </row>
    <row r="208" spans="7:9">
      <c r="G208" s="10"/>
      <c r="H208" s="10"/>
      <c r="I208" s="10"/>
    </row>
    <row r="209" spans="7:9">
      <c r="G209" s="10"/>
      <c r="H209" s="10"/>
      <c r="I209" s="10"/>
    </row>
    <row r="210" spans="7:9">
      <c r="G210" s="10"/>
      <c r="H210" s="10"/>
      <c r="I210" s="10"/>
    </row>
    <row r="211" spans="7:9">
      <c r="G211" s="10"/>
      <c r="H211" s="10"/>
      <c r="I211" s="10"/>
    </row>
    <row r="212" spans="7:9">
      <c r="G212" s="10"/>
      <c r="H212" s="10"/>
      <c r="I212" s="10"/>
    </row>
    <row r="213" spans="7:9">
      <c r="G213" s="10"/>
      <c r="H213" s="10"/>
      <c r="I213" s="10"/>
    </row>
    <row r="214" spans="7:9">
      <c r="G214" s="10"/>
      <c r="H214" s="10"/>
      <c r="I214" s="10"/>
    </row>
    <row r="215" spans="7:9">
      <c r="G215" s="10"/>
      <c r="H215" s="10"/>
      <c r="I215" s="10"/>
    </row>
    <row r="216" spans="7:9">
      <c r="G216" s="10"/>
      <c r="H216" s="10"/>
      <c r="I216" s="10"/>
    </row>
    <row r="217" spans="7:9">
      <c r="G217" s="10"/>
      <c r="H217" s="10"/>
      <c r="I217" s="10"/>
    </row>
    <row r="218" spans="7:9">
      <c r="G218" s="10"/>
      <c r="H218" s="10"/>
      <c r="I218" s="10"/>
    </row>
    <row r="219" spans="7:9">
      <c r="G219" s="10"/>
      <c r="H219" s="10"/>
      <c r="I219" s="10"/>
    </row>
    <row r="220" spans="7:9">
      <c r="G220" s="10"/>
      <c r="H220" s="10"/>
      <c r="I220" s="10"/>
    </row>
    <row r="221" spans="7:9">
      <c r="G221" s="10"/>
      <c r="H221" s="10"/>
      <c r="I221" s="10"/>
    </row>
    <row r="222" spans="7:9">
      <c r="G222" s="10"/>
      <c r="H222" s="10"/>
      <c r="I222" s="10"/>
    </row>
    <row r="223" spans="7:9">
      <c r="G223" s="10"/>
      <c r="H223" s="10"/>
      <c r="I223" s="10"/>
    </row>
    <row r="224" spans="7:9">
      <c r="G224" s="10"/>
      <c r="H224" s="10"/>
      <c r="I224" s="10"/>
    </row>
    <row r="225" spans="7:9">
      <c r="G225" s="10"/>
      <c r="H225" s="10"/>
      <c r="I225" s="10"/>
    </row>
    <row r="226" spans="7:9">
      <c r="G226" s="10"/>
      <c r="H226" s="10"/>
      <c r="I226" s="10"/>
    </row>
    <row r="227" spans="7:9">
      <c r="G227" s="10"/>
      <c r="H227" s="10"/>
      <c r="I227" s="1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F30" sqref="F30"/>
    </sheetView>
  </sheetViews>
  <sheetFormatPr defaultColWidth="8.85546875" defaultRowHeight="15.75"/>
  <cols>
    <col min="1" max="1" width="8.85546875" style="5"/>
    <col min="2" max="2" width="11.85546875" style="5" customWidth="1"/>
    <col min="3" max="3" width="7" style="5" bestFit="1" customWidth="1"/>
    <col min="4" max="4" width="7.5703125" style="5" bestFit="1" customWidth="1"/>
    <col min="5" max="5" width="8.5703125" style="5" bestFit="1" customWidth="1"/>
    <col min="6" max="6" width="7.85546875" style="5" customWidth="1"/>
    <col min="7" max="7" width="11.85546875" style="5" bestFit="1" customWidth="1"/>
    <col min="8" max="8" width="7" style="5" bestFit="1" customWidth="1"/>
    <col min="9" max="9" width="7.5703125" style="5" bestFit="1" customWidth="1"/>
    <col min="10" max="10" width="8.5703125" style="5" bestFit="1" customWidth="1"/>
    <col min="11" max="16384" width="8.85546875" style="5"/>
  </cols>
  <sheetData>
    <row r="1" spans="2:10">
      <c r="B1" s="5" t="s">
        <v>280</v>
      </c>
    </row>
    <row r="3" spans="2:10">
      <c r="B3" s="35" t="s">
        <v>6</v>
      </c>
      <c r="C3" s="36" t="s">
        <v>174</v>
      </c>
      <c r="D3" s="36" t="s">
        <v>175</v>
      </c>
      <c r="E3" s="37" t="s">
        <v>176</v>
      </c>
      <c r="F3" s="30"/>
      <c r="G3" s="35" t="s">
        <v>6</v>
      </c>
      <c r="H3" s="36" t="s">
        <v>174</v>
      </c>
      <c r="I3" s="36" t="s">
        <v>175</v>
      </c>
      <c r="J3" s="37" t="s">
        <v>176</v>
      </c>
    </row>
    <row r="4" spans="2:10">
      <c r="B4" s="38">
        <v>2</v>
      </c>
      <c r="C4" s="39">
        <v>1.65259190987577</v>
      </c>
      <c r="D4" s="39">
        <v>0.97153859719091007</v>
      </c>
      <c r="E4" s="40">
        <v>0.68105331268486002</v>
      </c>
      <c r="F4" s="30"/>
      <c r="G4" s="41">
        <v>86</v>
      </c>
      <c r="H4" s="39">
        <v>0.76275759043152003</v>
      </c>
      <c r="I4" s="39">
        <v>0.36187453704088002</v>
      </c>
      <c r="J4" s="40">
        <v>0.40088305339063995</v>
      </c>
    </row>
    <row r="5" spans="2:10">
      <c r="B5" s="42">
        <v>6</v>
      </c>
      <c r="C5" s="39">
        <v>1.7008346367652698</v>
      </c>
      <c r="D5" s="39">
        <v>1.12486744796194</v>
      </c>
      <c r="E5" s="40">
        <v>0.57596718880332998</v>
      </c>
      <c r="F5" s="30"/>
      <c r="G5" s="43">
        <v>90</v>
      </c>
      <c r="H5" s="39">
        <v>1.0788913789039198</v>
      </c>
      <c r="I5" s="39">
        <v>0.55225163375385999</v>
      </c>
      <c r="J5" s="40">
        <v>0.52663974515005996</v>
      </c>
    </row>
    <row r="6" spans="2:10">
      <c r="B6" s="42">
        <v>10</v>
      </c>
      <c r="C6" s="39">
        <v>1.8039889075508302</v>
      </c>
      <c r="D6" s="39">
        <v>1.2646395232518599</v>
      </c>
      <c r="E6" s="40">
        <v>0.53934938429897028</v>
      </c>
      <c r="F6" s="30"/>
      <c r="G6" s="41">
        <v>94</v>
      </c>
      <c r="H6" s="39">
        <v>1.12347107995864</v>
      </c>
      <c r="I6" s="39">
        <v>0.63949395123666997</v>
      </c>
      <c r="J6" s="40">
        <v>0.48397712872197002</v>
      </c>
    </row>
    <row r="7" spans="2:10">
      <c r="B7" s="42">
        <v>14</v>
      </c>
      <c r="C7" s="39">
        <v>2.0819419569513</v>
      </c>
      <c r="D7" s="39">
        <v>1.4881919481788699</v>
      </c>
      <c r="E7" s="40">
        <v>0.59375000877243023</v>
      </c>
      <c r="F7" s="30"/>
      <c r="G7" s="41">
        <v>98</v>
      </c>
      <c r="H7" s="39">
        <v>1.1001236023015202</v>
      </c>
      <c r="I7" s="39">
        <v>0.75775319410237008</v>
      </c>
      <c r="J7" s="40">
        <v>0.34237040819915004</v>
      </c>
    </row>
    <row r="8" spans="2:10">
      <c r="B8" s="42">
        <v>18</v>
      </c>
      <c r="C8" s="39">
        <v>2.4301924686920904</v>
      </c>
      <c r="D8" s="39">
        <v>1.7481395234939801</v>
      </c>
      <c r="E8" s="40">
        <v>0.68205294519811022</v>
      </c>
      <c r="F8" s="30"/>
      <c r="G8" s="41">
        <v>102</v>
      </c>
      <c r="H8" s="39">
        <v>1.2006041447960301</v>
      </c>
      <c r="I8" s="39">
        <v>0.84864344777471001</v>
      </c>
      <c r="J8" s="40">
        <v>0.35196069702131999</v>
      </c>
    </row>
    <row r="9" spans="2:10">
      <c r="B9" s="42">
        <v>22</v>
      </c>
      <c r="C9" s="39">
        <v>3.1357299754988501</v>
      </c>
      <c r="D9" s="39">
        <v>2.0296943643244498</v>
      </c>
      <c r="E9" s="40">
        <v>1.1060356111743999</v>
      </c>
      <c r="F9" s="30"/>
      <c r="G9" s="41">
        <v>106</v>
      </c>
      <c r="H9" s="39">
        <v>1.4976446088648898</v>
      </c>
      <c r="I9" s="39">
        <v>1.2216404751143399</v>
      </c>
      <c r="J9" s="40">
        <v>0.27600413375055</v>
      </c>
    </row>
    <row r="10" spans="2:10">
      <c r="B10" s="42">
        <v>26</v>
      </c>
      <c r="C10" s="39">
        <v>4.0944993076464495</v>
      </c>
      <c r="D10" s="39">
        <v>2.1478912417968603</v>
      </c>
      <c r="E10" s="40">
        <v>1.9466080658495897</v>
      </c>
      <c r="F10" s="30"/>
      <c r="G10" s="41">
        <v>110</v>
      </c>
      <c r="H10" s="39">
        <v>1.20505790550412</v>
      </c>
      <c r="I10" s="39">
        <v>0.88379117547155983</v>
      </c>
      <c r="J10" s="40">
        <v>0.32126673003256007</v>
      </c>
    </row>
    <row r="11" spans="2:10">
      <c r="B11" s="42">
        <v>30</v>
      </c>
      <c r="C11" s="39">
        <v>4.9931160269852395</v>
      </c>
      <c r="D11" s="39">
        <v>2.0971938053767398</v>
      </c>
      <c r="E11" s="40">
        <v>2.8959222216085001</v>
      </c>
      <c r="F11" s="30"/>
      <c r="G11" s="41">
        <v>114</v>
      </c>
      <c r="H11" s="39">
        <v>0.63287728938207999</v>
      </c>
      <c r="I11" s="39">
        <v>0.44617765871110998</v>
      </c>
      <c r="J11" s="40">
        <v>0.18669963067097006</v>
      </c>
    </row>
    <row r="12" spans="2:10">
      <c r="B12" s="42">
        <v>32</v>
      </c>
      <c r="C12" s="39">
        <v>5.5346968395708194</v>
      </c>
      <c r="D12" s="39">
        <v>1.7828342758836002</v>
      </c>
      <c r="E12" s="40">
        <v>3.7518625636872196</v>
      </c>
      <c r="F12" s="30"/>
      <c r="G12" s="41">
        <v>116</v>
      </c>
      <c r="H12" s="39">
        <v>0.78371473251497004</v>
      </c>
      <c r="I12" s="39">
        <v>0.46434936959662998</v>
      </c>
      <c r="J12" s="40">
        <v>0.31936536291834</v>
      </c>
    </row>
    <row r="13" spans="2:10">
      <c r="B13" s="42">
        <v>34</v>
      </c>
      <c r="C13" s="39">
        <v>5.3822887410034195</v>
      </c>
      <c r="D13" s="39">
        <v>1.9088035550306199</v>
      </c>
      <c r="E13" s="40">
        <v>3.4734851859727995</v>
      </c>
      <c r="F13" s="30"/>
      <c r="G13" s="41">
        <v>120</v>
      </c>
      <c r="H13" s="39">
        <v>0.46056631805248005</v>
      </c>
      <c r="I13" s="39">
        <v>0.30809588105292002</v>
      </c>
      <c r="J13" s="40">
        <v>0.15247043699956003</v>
      </c>
    </row>
    <row r="14" spans="2:10">
      <c r="B14" s="42">
        <v>38</v>
      </c>
      <c r="C14" s="39">
        <v>5.4505030032993096</v>
      </c>
      <c r="D14" s="39">
        <v>1.94116548065121</v>
      </c>
      <c r="E14" s="40">
        <v>3.5093375226481003</v>
      </c>
      <c r="F14" s="30"/>
      <c r="G14" s="41">
        <v>124</v>
      </c>
      <c r="H14" s="39">
        <v>0.42850525765515995</v>
      </c>
      <c r="I14" s="39">
        <v>0.38117507115749999</v>
      </c>
      <c r="J14" s="40">
        <v>4.7330186497659986E-2</v>
      </c>
    </row>
    <row r="15" spans="2:10">
      <c r="B15" s="42">
        <v>42</v>
      </c>
      <c r="C15" s="39">
        <v>2.1808216916932501</v>
      </c>
      <c r="D15" s="39">
        <v>1.5629287992097203</v>
      </c>
      <c r="E15" s="40">
        <v>0.61789289248352985</v>
      </c>
      <c r="F15" s="30"/>
      <c r="G15" s="41">
        <v>128</v>
      </c>
      <c r="H15" s="39">
        <v>0.84570329866878002</v>
      </c>
      <c r="I15" s="39">
        <v>0.72934543789056994</v>
      </c>
      <c r="J15" s="40">
        <v>0.11635786077821005</v>
      </c>
    </row>
    <row r="16" spans="2:10">
      <c r="B16" s="42">
        <v>46</v>
      </c>
      <c r="C16" s="39">
        <v>1.7922545174873601</v>
      </c>
      <c r="D16" s="39">
        <v>1.2996439573809302</v>
      </c>
      <c r="E16" s="40">
        <v>0.49261056010643001</v>
      </c>
      <c r="F16" s="30"/>
      <c r="G16" s="41">
        <v>132</v>
      </c>
      <c r="H16" s="39">
        <v>0.43186170150542996</v>
      </c>
      <c r="I16" s="39">
        <v>0.38372069820577998</v>
      </c>
      <c r="J16" s="40">
        <v>4.8141003299650008E-2</v>
      </c>
    </row>
    <row r="17" spans="2:10">
      <c r="B17" s="42">
        <v>50</v>
      </c>
      <c r="C17" s="39">
        <v>1.8289544299045399</v>
      </c>
      <c r="D17" s="39">
        <v>1.2672179298428898</v>
      </c>
      <c r="E17" s="40">
        <v>0.56173650006164999</v>
      </c>
      <c r="F17" s="30"/>
      <c r="G17" s="41">
        <v>136</v>
      </c>
      <c r="H17" s="39">
        <v>2.17573944457641</v>
      </c>
      <c r="I17" s="39">
        <v>1.8618984517950701</v>
      </c>
      <c r="J17" s="40">
        <v>0.31384099278133987</v>
      </c>
    </row>
    <row r="18" spans="2:10">
      <c r="B18" s="42">
        <v>54</v>
      </c>
      <c r="C18" s="39">
        <v>1.9026347593191697</v>
      </c>
      <c r="D18" s="39">
        <v>1.3651796761622399</v>
      </c>
      <c r="E18" s="40">
        <v>0.5374550831569298</v>
      </c>
      <c r="F18" s="30"/>
      <c r="G18" s="41">
        <v>140</v>
      </c>
      <c r="H18" s="39">
        <v>0.7122391469193301</v>
      </c>
      <c r="I18" s="39">
        <v>0.53027490140073008</v>
      </c>
      <c r="J18" s="40">
        <v>0.18196424551859999</v>
      </c>
    </row>
    <row r="19" spans="2:10">
      <c r="B19" s="42">
        <v>58</v>
      </c>
      <c r="C19" s="39">
        <v>2.2215465333288096</v>
      </c>
      <c r="D19" s="39">
        <v>1.5592279282894501</v>
      </c>
      <c r="E19" s="40">
        <v>0.66231860503935969</v>
      </c>
      <c r="F19" s="30"/>
      <c r="G19" s="41">
        <v>144</v>
      </c>
      <c r="H19" s="39">
        <v>0.64666740347130003</v>
      </c>
      <c r="I19" s="39">
        <v>0.50717975352502009</v>
      </c>
      <c r="J19" s="40">
        <v>0.13948764994627991</v>
      </c>
    </row>
    <row r="20" spans="2:10">
      <c r="B20" s="42">
        <v>62</v>
      </c>
      <c r="C20" s="39">
        <v>3.958402192816</v>
      </c>
      <c r="D20" s="39">
        <v>2.1572195923401898</v>
      </c>
      <c r="E20" s="40">
        <v>1.8011826004758098</v>
      </c>
      <c r="F20" s="30"/>
      <c r="G20" s="41">
        <v>148</v>
      </c>
      <c r="H20" s="39">
        <v>0.59252265644766999</v>
      </c>
      <c r="I20" s="39">
        <v>0.45054457658307001</v>
      </c>
      <c r="J20" s="40">
        <v>0.14197807986460004</v>
      </c>
    </row>
    <row r="21" spans="2:10">
      <c r="B21" s="42">
        <v>66</v>
      </c>
      <c r="C21" s="39">
        <v>4.8473091795106003</v>
      </c>
      <c r="D21" s="39">
        <v>2.0218076266671301</v>
      </c>
      <c r="E21" s="40">
        <v>2.8255015528434702</v>
      </c>
      <c r="F21" s="30"/>
      <c r="G21" s="41">
        <v>152</v>
      </c>
      <c r="H21" s="39">
        <v>0.42056843677711003</v>
      </c>
      <c r="I21" s="39">
        <v>0.36906377798483003</v>
      </c>
      <c r="J21" s="40">
        <v>5.1504658792280014E-2</v>
      </c>
    </row>
    <row r="22" spans="2:10">
      <c r="B22" s="42">
        <v>70</v>
      </c>
      <c r="C22" s="39">
        <v>4.8526520929771095</v>
      </c>
      <c r="D22" s="39">
        <v>2.0781007469320296</v>
      </c>
      <c r="E22" s="40">
        <v>2.7745513460450799</v>
      </c>
      <c r="F22" s="30"/>
      <c r="G22" s="41">
        <v>156</v>
      </c>
      <c r="H22" s="39">
        <v>0.53191637779425993</v>
      </c>
      <c r="I22" s="39">
        <v>0.35708041716187999</v>
      </c>
      <c r="J22" s="40">
        <v>0.17483596063237999</v>
      </c>
    </row>
    <row r="23" spans="2:10">
      <c r="B23" s="42">
        <v>74</v>
      </c>
      <c r="C23" s="39">
        <v>3.4439522155976201</v>
      </c>
      <c r="D23" s="39">
        <v>2.0277598544502302</v>
      </c>
      <c r="E23" s="40">
        <v>1.4161923611473899</v>
      </c>
      <c r="F23" s="30"/>
      <c r="G23" s="41">
        <v>160</v>
      </c>
      <c r="H23" s="39">
        <v>0.60322004442429999</v>
      </c>
      <c r="I23" s="39">
        <v>0.30579050171980998</v>
      </c>
      <c r="J23" s="40">
        <v>0.29742954270449007</v>
      </c>
    </row>
    <row r="24" spans="2:10">
      <c r="B24" s="41">
        <v>78</v>
      </c>
      <c r="C24" s="39">
        <v>1.2066496175431598</v>
      </c>
      <c r="D24" s="39">
        <v>0.72200250241204</v>
      </c>
      <c r="E24" s="40">
        <v>0.48464711513111991</v>
      </c>
      <c r="F24" s="30"/>
      <c r="G24" s="44">
        <v>164</v>
      </c>
      <c r="H24" s="45">
        <v>0.98267827939246999</v>
      </c>
      <c r="I24" s="45">
        <v>0.74156550356949003</v>
      </c>
      <c r="J24" s="46">
        <v>0.24111277582297994</v>
      </c>
    </row>
    <row r="25" spans="2:10">
      <c r="B25" s="44">
        <v>82</v>
      </c>
      <c r="C25" s="45">
        <v>0.55307213099058994</v>
      </c>
      <c r="D25" s="45">
        <v>0.22196317163147</v>
      </c>
      <c r="E25" s="46">
        <v>0.33110895935911999</v>
      </c>
      <c r="F25" s="30"/>
      <c r="G25" s="30"/>
      <c r="H25" s="30"/>
      <c r="I25" s="30"/>
      <c r="J25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6"/>
  <sheetViews>
    <sheetView workbookViewId="0">
      <selection activeCell="B1" sqref="B1"/>
    </sheetView>
  </sheetViews>
  <sheetFormatPr defaultColWidth="8.85546875" defaultRowHeight="15.75"/>
  <cols>
    <col min="1" max="1" width="8.85546875" style="5"/>
    <col min="2" max="2" width="12.5703125" style="55" customWidth="1"/>
    <col min="3" max="3" width="22.5703125" style="5" bestFit="1" customWidth="1"/>
    <col min="4" max="4" width="8.85546875" style="5"/>
    <col min="5" max="5" width="11.85546875" style="5" bestFit="1" customWidth="1"/>
    <col min="6" max="6" width="22.5703125" style="5" bestFit="1" customWidth="1"/>
    <col min="7" max="16384" width="8.85546875" style="5"/>
  </cols>
  <sheetData>
    <row r="1" spans="2:6">
      <c r="B1" s="47" t="s">
        <v>279</v>
      </c>
    </row>
    <row r="2" spans="2:6">
      <c r="B2" s="47"/>
      <c r="C2" s="48"/>
    </row>
    <row r="3" spans="2:6">
      <c r="B3" s="49" t="s">
        <v>6</v>
      </c>
      <c r="C3" s="50" t="s">
        <v>7</v>
      </c>
      <c r="E3" s="49" t="s">
        <v>6</v>
      </c>
      <c r="F3" s="50" t="s">
        <v>7</v>
      </c>
    </row>
    <row r="4" spans="2:6">
      <c r="B4" s="51" t="s">
        <v>8</v>
      </c>
      <c r="C4" s="52">
        <v>0</v>
      </c>
      <c r="E4" s="51" t="s">
        <v>143</v>
      </c>
      <c r="F4" s="52">
        <v>0</v>
      </c>
    </row>
    <row r="5" spans="2:6">
      <c r="B5" s="51" t="s">
        <v>9</v>
      </c>
      <c r="C5" s="52">
        <v>0</v>
      </c>
      <c r="E5" s="51" t="s">
        <v>144</v>
      </c>
      <c r="F5" s="52">
        <v>0</v>
      </c>
    </row>
    <row r="6" spans="2:6">
      <c r="B6" s="51" t="s">
        <v>10</v>
      </c>
      <c r="C6" s="52">
        <v>0</v>
      </c>
      <c r="E6" s="51" t="s">
        <v>145</v>
      </c>
      <c r="F6" s="52">
        <v>0</v>
      </c>
    </row>
    <row r="7" spans="2:6">
      <c r="B7" s="51" t="s">
        <v>11</v>
      </c>
      <c r="C7" s="52">
        <v>0</v>
      </c>
      <c r="E7" s="51" t="s">
        <v>146</v>
      </c>
      <c r="F7" s="52">
        <v>4</v>
      </c>
    </row>
    <row r="8" spans="2:6">
      <c r="B8" s="51" t="s">
        <v>12</v>
      </c>
      <c r="C8" s="52">
        <v>0</v>
      </c>
      <c r="E8" s="51" t="s">
        <v>147</v>
      </c>
      <c r="F8" s="52">
        <v>6</v>
      </c>
    </row>
    <row r="9" spans="2:6">
      <c r="B9" s="51" t="s">
        <v>13</v>
      </c>
      <c r="C9" s="52">
        <v>1</v>
      </c>
      <c r="E9" s="51" t="s">
        <v>148</v>
      </c>
      <c r="F9" s="52">
        <v>0</v>
      </c>
    </row>
    <row r="10" spans="2:6">
      <c r="B10" s="51" t="s">
        <v>14</v>
      </c>
      <c r="C10" s="52">
        <v>2</v>
      </c>
      <c r="E10" s="51" t="s">
        <v>149</v>
      </c>
      <c r="F10" s="52">
        <v>1</v>
      </c>
    </row>
    <row r="11" spans="2:6">
      <c r="B11" s="51" t="s">
        <v>15</v>
      </c>
      <c r="C11" s="52">
        <v>0</v>
      </c>
      <c r="E11" s="51" t="s">
        <v>150</v>
      </c>
      <c r="F11" s="52">
        <v>6</v>
      </c>
    </row>
    <row r="12" spans="2:6">
      <c r="B12" s="51" t="s">
        <v>16</v>
      </c>
      <c r="C12" s="52">
        <v>1</v>
      </c>
      <c r="E12" s="51" t="s">
        <v>151</v>
      </c>
      <c r="F12" s="52">
        <v>2</v>
      </c>
    </row>
    <row r="13" spans="2:6">
      <c r="B13" s="51" t="s">
        <v>17</v>
      </c>
      <c r="C13" s="52">
        <v>0</v>
      </c>
      <c r="E13" s="51" t="s">
        <v>152</v>
      </c>
      <c r="F13" s="52">
        <v>3</v>
      </c>
    </row>
    <row r="14" spans="2:6">
      <c r="B14" s="51" t="s">
        <v>18</v>
      </c>
      <c r="C14" s="52">
        <v>0</v>
      </c>
      <c r="E14" s="51" t="s">
        <v>153</v>
      </c>
      <c r="F14" s="52">
        <v>0</v>
      </c>
    </row>
    <row r="15" spans="2:6">
      <c r="B15" s="51" t="s">
        <v>19</v>
      </c>
      <c r="C15" s="52">
        <v>2</v>
      </c>
      <c r="E15" s="51" t="s">
        <v>154</v>
      </c>
      <c r="F15" s="52">
        <v>2</v>
      </c>
    </row>
    <row r="16" spans="2:6">
      <c r="B16" s="51" t="s">
        <v>20</v>
      </c>
      <c r="C16" s="52">
        <v>2</v>
      </c>
      <c r="E16" s="51" t="s">
        <v>155</v>
      </c>
      <c r="F16" s="52">
        <v>0</v>
      </c>
    </row>
    <row r="17" spans="2:6">
      <c r="B17" s="51" t="s">
        <v>21</v>
      </c>
      <c r="C17" s="52">
        <v>0</v>
      </c>
      <c r="E17" s="51" t="s">
        <v>156</v>
      </c>
      <c r="F17" s="52">
        <v>1</v>
      </c>
    </row>
    <row r="18" spans="2:6">
      <c r="B18" s="51" t="s">
        <v>22</v>
      </c>
      <c r="C18" s="52">
        <v>0</v>
      </c>
      <c r="E18" s="51" t="s">
        <v>157</v>
      </c>
      <c r="F18" s="52">
        <v>1</v>
      </c>
    </row>
    <row r="19" spans="2:6">
      <c r="B19" s="51" t="s">
        <v>23</v>
      </c>
      <c r="C19" s="52">
        <v>0</v>
      </c>
      <c r="E19" s="51" t="s">
        <v>158</v>
      </c>
      <c r="F19" s="52">
        <v>0</v>
      </c>
    </row>
    <row r="20" spans="2:6">
      <c r="B20" s="51" t="s">
        <v>24</v>
      </c>
      <c r="C20" s="52">
        <v>0</v>
      </c>
      <c r="E20" s="51" t="s">
        <v>159</v>
      </c>
      <c r="F20" s="52">
        <v>0</v>
      </c>
    </row>
    <row r="21" spans="2:6">
      <c r="B21" s="51" t="s">
        <v>25</v>
      </c>
      <c r="C21" s="52">
        <v>2</v>
      </c>
      <c r="E21" s="51" t="s">
        <v>160</v>
      </c>
      <c r="F21" s="52">
        <v>0</v>
      </c>
    </row>
    <row r="22" spans="2:6">
      <c r="B22" s="51" t="s">
        <v>26</v>
      </c>
      <c r="C22" s="52">
        <v>0</v>
      </c>
      <c r="E22" s="51" t="s">
        <v>161</v>
      </c>
      <c r="F22" s="52">
        <v>3</v>
      </c>
    </row>
    <row r="23" spans="2:6">
      <c r="B23" s="51" t="s">
        <v>27</v>
      </c>
      <c r="C23" s="52">
        <v>2</v>
      </c>
      <c r="E23" s="51" t="s">
        <v>162</v>
      </c>
      <c r="F23" s="52">
        <v>3</v>
      </c>
    </row>
    <row r="24" spans="2:6">
      <c r="B24" s="51" t="s">
        <v>28</v>
      </c>
      <c r="C24" s="52">
        <v>2</v>
      </c>
      <c r="E24" s="51" t="s">
        <v>163</v>
      </c>
      <c r="F24" s="52">
        <v>3</v>
      </c>
    </row>
    <row r="25" spans="2:6">
      <c r="B25" s="51" t="s">
        <v>39</v>
      </c>
      <c r="C25" s="52">
        <v>2</v>
      </c>
      <c r="E25" s="51" t="s">
        <v>164</v>
      </c>
      <c r="F25" s="52">
        <v>0</v>
      </c>
    </row>
    <row r="26" spans="2:6">
      <c r="B26" s="51" t="s">
        <v>40</v>
      </c>
      <c r="C26" s="52">
        <v>0</v>
      </c>
      <c r="E26" s="51" t="s">
        <v>165</v>
      </c>
      <c r="F26" s="52">
        <v>0</v>
      </c>
    </row>
    <row r="27" spans="2:6">
      <c r="B27" s="51" t="s">
        <v>41</v>
      </c>
      <c r="C27" s="52">
        <v>0</v>
      </c>
      <c r="E27" s="51" t="s">
        <v>166</v>
      </c>
      <c r="F27" s="52">
        <v>0</v>
      </c>
    </row>
    <row r="28" spans="2:6">
      <c r="B28" s="51" t="s">
        <v>42</v>
      </c>
      <c r="C28" s="52">
        <v>2</v>
      </c>
      <c r="E28" s="51" t="s">
        <v>167</v>
      </c>
      <c r="F28" s="52">
        <v>0</v>
      </c>
    </row>
    <row r="29" spans="2:6">
      <c r="B29" s="51" t="s">
        <v>43</v>
      </c>
      <c r="C29" s="52">
        <v>2</v>
      </c>
      <c r="E29" s="51" t="s">
        <v>168</v>
      </c>
      <c r="F29" s="52">
        <v>0</v>
      </c>
    </row>
    <row r="30" spans="2:6">
      <c r="B30" s="51" t="s">
        <v>44</v>
      </c>
      <c r="C30" s="52">
        <v>2</v>
      </c>
      <c r="E30" s="51" t="s">
        <v>169</v>
      </c>
      <c r="F30" s="52">
        <v>0</v>
      </c>
    </row>
    <row r="31" spans="2:6">
      <c r="B31" s="51" t="s">
        <v>49</v>
      </c>
      <c r="C31" s="52">
        <v>1</v>
      </c>
      <c r="E31" s="51" t="s">
        <v>170</v>
      </c>
      <c r="F31" s="52">
        <v>0</v>
      </c>
    </row>
    <row r="32" spans="2:6">
      <c r="B32" s="51" t="s">
        <v>50</v>
      </c>
      <c r="C32" s="52">
        <v>9</v>
      </c>
      <c r="E32" s="51" t="s">
        <v>171</v>
      </c>
      <c r="F32" s="52">
        <v>0</v>
      </c>
    </row>
    <row r="33" spans="2:6">
      <c r="B33" s="51" t="s">
        <v>51</v>
      </c>
      <c r="C33" s="52">
        <v>1</v>
      </c>
      <c r="E33" s="51" t="s">
        <v>172</v>
      </c>
      <c r="F33" s="52">
        <v>0</v>
      </c>
    </row>
    <row r="34" spans="2:6">
      <c r="B34" s="51" t="s">
        <v>52</v>
      </c>
      <c r="C34" s="52">
        <v>7</v>
      </c>
      <c r="E34" s="51" t="s">
        <v>173</v>
      </c>
      <c r="F34" s="52">
        <v>0</v>
      </c>
    </row>
    <row r="35" spans="2:6">
      <c r="B35" s="51" t="s">
        <v>53</v>
      </c>
      <c r="C35" s="52">
        <v>2</v>
      </c>
      <c r="E35" s="51" t="s">
        <v>101</v>
      </c>
      <c r="F35" s="52">
        <v>0</v>
      </c>
    </row>
    <row r="36" spans="2:6">
      <c r="B36" s="51" t="s">
        <v>54</v>
      </c>
      <c r="C36" s="52">
        <v>0</v>
      </c>
      <c r="E36" s="51" t="s">
        <v>100</v>
      </c>
      <c r="F36" s="52">
        <v>0</v>
      </c>
    </row>
    <row r="37" spans="2:6">
      <c r="B37" s="51" t="s">
        <v>55</v>
      </c>
      <c r="C37" s="52">
        <v>6</v>
      </c>
      <c r="E37" s="51" t="s">
        <v>99</v>
      </c>
      <c r="F37" s="52">
        <v>0</v>
      </c>
    </row>
    <row r="38" spans="2:6">
      <c r="B38" s="51" t="s">
        <v>56</v>
      </c>
      <c r="C38" s="52">
        <v>4</v>
      </c>
      <c r="E38" s="51" t="s">
        <v>98</v>
      </c>
      <c r="F38" s="52">
        <v>0</v>
      </c>
    </row>
    <row r="39" spans="2:6">
      <c r="B39" s="51" t="s">
        <v>57</v>
      </c>
      <c r="C39" s="52">
        <v>2</v>
      </c>
      <c r="E39" s="51" t="s">
        <v>97</v>
      </c>
      <c r="F39" s="52">
        <v>0</v>
      </c>
    </row>
    <row r="40" spans="2:6">
      <c r="B40" s="51" t="s">
        <v>58</v>
      </c>
      <c r="C40" s="52">
        <v>3</v>
      </c>
      <c r="E40" s="51" t="s">
        <v>96</v>
      </c>
      <c r="F40" s="52">
        <v>0</v>
      </c>
    </row>
    <row r="41" spans="2:6">
      <c r="B41" s="51" t="s">
        <v>59</v>
      </c>
      <c r="C41" s="52">
        <v>1</v>
      </c>
      <c r="E41" s="51" t="s">
        <v>95</v>
      </c>
      <c r="F41" s="52">
        <v>0</v>
      </c>
    </row>
    <row r="42" spans="2:6">
      <c r="B42" s="51" t="s">
        <v>60</v>
      </c>
      <c r="C42" s="52">
        <v>2</v>
      </c>
      <c r="E42" s="51" t="s">
        <v>94</v>
      </c>
      <c r="F42" s="52">
        <v>0</v>
      </c>
    </row>
    <row r="43" spans="2:6">
      <c r="B43" s="51" t="s">
        <v>61</v>
      </c>
      <c r="C43" s="52">
        <v>3</v>
      </c>
      <c r="E43" s="51" t="s">
        <v>93</v>
      </c>
      <c r="F43" s="52">
        <v>2</v>
      </c>
    </row>
    <row r="44" spans="2:6">
      <c r="B44" s="51" t="s">
        <v>62</v>
      </c>
      <c r="C44" s="52">
        <v>0</v>
      </c>
      <c r="E44" s="51" t="s">
        <v>92</v>
      </c>
      <c r="F44" s="52">
        <v>2</v>
      </c>
    </row>
    <row r="45" spans="2:6">
      <c r="B45" s="51" t="s">
        <v>63</v>
      </c>
      <c r="C45" s="52">
        <v>0</v>
      </c>
      <c r="E45" s="51" t="s">
        <v>91</v>
      </c>
      <c r="F45" s="52">
        <v>0</v>
      </c>
    </row>
    <row r="46" spans="2:6">
      <c r="B46" s="51" t="s">
        <v>102</v>
      </c>
      <c r="C46" s="52">
        <v>5</v>
      </c>
      <c r="E46" s="51" t="s">
        <v>90</v>
      </c>
      <c r="F46" s="52">
        <v>0</v>
      </c>
    </row>
    <row r="47" spans="2:6">
      <c r="B47" s="51" t="s">
        <v>103</v>
      </c>
      <c r="C47" s="52">
        <v>1</v>
      </c>
      <c r="E47" s="51" t="s">
        <v>89</v>
      </c>
      <c r="F47" s="52">
        <v>0</v>
      </c>
    </row>
    <row r="48" spans="2:6">
      <c r="B48" s="51" t="s">
        <v>104</v>
      </c>
      <c r="C48" s="52">
        <v>0</v>
      </c>
      <c r="E48" s="51" t="s">
        <v>88</v>
      </c>
      <c r="F48" s="52">
        <v>0</v>
      </c>
    </row>
    <row r="49" spans="2:6">
      <c r="B49" s="51" t="s">
        <v>105</v>
      </c>
      <c r="C49" s="52">
        <v>0</v>
      </c>
      <c r="E49" s="51" t="s">
        <v>87</v>
      </c>
      <c r="F49" s="52">
        <v>1</v>
      </c>
    </row>
    <row r="50" spans="2:6">
      <c r="B50" s="51" t="s">
        <v>106</v>
      </c>
      <c r="C50" s="52">
        <v>0</v>
      </c>
      <c r="E50" s="51" t="s">
        <v>86</v>
      </c>
      <c r="F50" s="52">
        <v>0</v>
      </c>
    </row>
    <row r="51" spans="2:6">
      <c r="B51" s="51" t="s">
        <v>107</v>
      </c>
      <c r="C51" s="52">
        <v>7</v>
      </c>
      <c r="E51" s="51" t="s">
        <v>85</v>
      </c>
      <c r="F51" s="52">
        <v>0</v>
      </c>
    </row>
    <row r="52" spans="2:6">
      <c r="B52" s="51" t="s">
        <v>108</v>
      </c>
      <c r="C52" s="52">
        <v>6</v>
      </c>
      <c r="E52" s="51" t="s">
        <v>84</v>
      </c>
      <c r="F52" s="52">
        <v>0</v>
      </c>
    </row>
    <row r="53" spans="2:6">
      <c r="B53" s="51" t="s">
        <v>109</v>
      </c>
      <c r="C53" s="52">
        <v>5</v>
      </c>
      <c r="E53" s="51" t="s">
        <v>83</v>
      </c>
      <c r="F53" s="52">
        <v>0</v>
      </c>
    </row>
    <row r="54" spans="2:6">
      <c r="B54" s="51" t="s">
        <v>110</v>
      </c>
      <c r="C54" s="52">
        <v>0</v>
      </c>
      <c r="E54" s="51" t="s">
        <v>82</v>
      </c>
      <c r="F54" s="52">
        <v>0</v>
      </c>
    </row>
    <row r="55" spans="2:6">
      <c r="B55" s="51" t="s">
        <v>111</v>
      </c>
      <c r="C55" s="52">
        <v>0</v>
      </c>
      <c r="E55" s="51" t="s">
        <v>81</v>
      </c>
      <c r="F55" s="52">
        <v>0</v>
      </c>
    </row>
    <row r="56" spans="2:6">
      <c r="B56" s="51" t="s">
        <v>112</v>
      </c>
      <c r="C56" s="52">
        <v>0</v>
      </c>
      <c r="E56" s="51" t="s">
        <v>80</v>
      </c>
      <c r="F56" s="52">
        <v>0</v>
      </c>
    </row>
    <row r="57" spans="2:6">
      <c r="B57" s="51" t="s">
        <v>113</v>
      </c>
      <c r="C57" s="52">
        <v>3</v>
      </c>
      <c r="E57" s="51" t="s">
        <v>79</v>
      </c>
      <c r="F57" s="52">
        <v>0</v>
      </c>
    </row>
    <row r="58" spans="2:6">
      <c r="B58" s="51" t="s">
        <v>114</v>
      </c>
      <c r="C58" s="52">
        <v>0</v>
      </c>
      <c r="E58" s="51" t="s">
        <v>78</v>
      </c>
      <c r="F58" s="52">
        <v>0</v>
      </c>
    </row>
    <row r="59" spans="2:6">
      <c r="B59" s="51" t="s">
        <v>115</v>
      </c>
      <c r="C59" s="52">
        <v>0</v>
      </c>
      <c r="E59" s="51" t="s">
        <v>77</v>
      </c>
      <c r="F59" s="52">
        <v>0</v>
      </c>
    </row>
    <row r="60" spans="2:6">
      <c r="B60" s="51" t="s">
        <v>116</v>
      </c>
      <c r="C60" s="52">
        <v>0</v>
      </c>
      <c r="E60" s="51" t="s">
        <v>76</v>
      </c>
      <c r="F60" s="52">
        <v>0</v>
      </c>
    </row>
    <row r="61" spans="2:6">
      <c r="B61" s="51" t="s">
        <v>117</v>
      </c>
      <c r="C61" s="52">
        <v>2</v>
      </c>
      <c r="E61" s="51" t="s">
        <v>75</v>
      </c>
      <c r="F61" s="52">
        <v>0</v>
      </c>
    </row>
    <row r="62" spans="2:6">
      <c r="B62" s="51" t="s">
        <v>118</v>
      </c>
      <c r="C62" s="52">
        <v>0</v>
      </c>
      <c r="E62" s="51" t="s">
        <v>74</v>
      </c>
      <c r="F62" s="52">
        <v>0</v>
      </c>
    </row>
    <row r="63" spans="2:6">
      <c r="B63" s="51" t="s">
        <v>119</v>
      </c>
      <c r="C63" s="52">
        <v>0</v>
      </c>
      <c r="E63" s="51" t="s">
        <v>73</v>
      </c>
      <c r="F63" s="52">
        <v>0</v>
      </c>
    </row>
    <row r="64" spans="2:6">
      <c r="B64" s="51" t="s">
        <v>120</v>
      </c>
      <c r="C64" s="52">
        <v>0</v>
      </c>
      <c r="E64" s="51" t="s">
        <v>72</v>
      </c>
      <c r="F64" s="52">
        <v>0</v>
      </c>
    </row>
    <row r="65" spans="2:6">
      <c r="B65" s="51" t="s">
        <v>121</v>
      </c>
      <c r="C65" s="52">
        <v>0</v>
      </c>
      <c r="E65" s="51" t="s">
        <v>71</v>
      </c>
      <c r="F65" s="52">
        <v>0</v>
      </c>
    </row>
    <row r="66" spans="2:6">
      <c r="B66" s="51" t="s">
        <v>122</v>
      </c>
      <c r="C66" s="52">
        <v>2</v>
      </c>
      <c r="E66" s="51" t="s">
        <v>70</v>
      </c>
      <c r="F66" s="52">
        <v>0</v>
      </c>
    </row>
    <row r="67" spans="2:6">
      <c r="B67" s="51" t="s">
        <v>123</v>
      </c>
      <c r="C67" s="52">
        <v>0</v>
      </c>
      <c r="E67" s="51" t="s">
        <v>69</v>
      </c>
      <c r="F67" s="52">
        <v>0</v>
      </c>
    </row>
    <row r="68" spans="2:6">
      <c r="B68" s="51" t="s">
        <v>124</v>
      </c>
      <c r="C68" s="52">
        <v>3</v>
      </c>
      <c r="E68" s="51" t="s">
        <v>68</v>
      </c>
      <c r="F68" s="52">
        <v>0</v>
      </c>
    </row>
    <row r="69" spans="2:6">
      <c r="B69" s="51" t="s">
        <v>125</v>
      </c>
      <c r="C69" s="52">
        <v>2</v>
      </c>
      <c r="E69" s="51" t="s">
        <v>67</v>
      </c>
      <c r="F69" s="52">
        <v>0</v>
      </c>
    </row>
    <row r="70" spans="2:6">
      <c r="B70" s="51" t="s">
        <v>126</v>
      </c>
      <c r="C70" s="52">
        <v>3</v>
      </c>
      <c r="E70" s="51" t="s">
        <v>66</v>
      </c>
      <c r="F70" s="52">
        <v>0</v>
      </c>
    </row>
    <row r="71" spans="2:6">
      <c r="B71" s="51" t="s">
        <v>127</v>
      </c>
      <c r="C71" s="52">
        <v>6</v>
      </c>
      <c r="E71" s="51" t="s">
        <v>65</v>
      </c>
      <c r="F71" s="52">
        <v>0</v>
      </c>
    </row>
    <row r="72" spans="2:6">
      <c r="B72" s="51" t="s">
        <v>128</v>
      </c>
      <c r="C72" s="52">
        <v>0</v>
      </c>
      <c r="E72" s="51" t="s">
        <v>64</v>
      </c>
      <c r="F72" s="52">
        <v>0</v>
      </c>
    </row>
    <row r="73" spans="2:6">
      <c r="B73" s="51" t="s">
        <v>129</v>
      </c>
      <c r="C73" s="52">
        <v>6</v>
      </c>
      <c r="E73" s="51" t="s">
        <v>48</v>
      </c>
      <c r="F73" s="52">
        <v>0</v>
      </c>
    </row>
    <row r="74" spans="2:6">
      <c r="B74" s="51" t="s">
        <v>130</v>
      </c>
      <c r="C74" s="52">
        <v>6</v>
      </c>
      <c r="E74" s="51" t="s">
        <v>47</v>
      </c>
      <c r="F74" s="52">
        <v>0</v>
      </c>
    </row>
    <row r="75" spans="2:6">
      <c r="B75" s="51" t="s">
        <v>131</v>
      </c>
      <c r="C75" s="52">
        <v>7</v>
      </c>
      <c r="E75" s="51" t="s">
        <v>46</v>
      </c>
      <c r="F75" s="52">
        <v>0</v>
      </c>
    </row>
    <row r="76" spans="2:6">
      <c r="B76" s="51" t="s">
        <v>132</v>
      </c>
      <c r="C76" s="52">
        <v>3</v>
      </c>
      <c r="E76" s="51" t="s">
        <v>45</v>
      </c>
      <c r="F76" s="52">
        <v>0</v>
      </c>
    </row>
    <row r="77" spans="2:6">
      <c r="B77" s="51" t="s">
        <v>133</v>
      </c>
      <c r="C77" s="52">
        <v>2</v>
      </c>
      <c r="E77" s="51" t="s">
        <v>38</v>
      </c>
      <c r="F77" s="52">
        <v>0</v>
      </c>
    </row>
    <row r="78" spans="2:6">
      <c r="B78" s="51" t="s">
        <v>134</v>
      </c>
      <c r="C78" s="52">
        <v>2</v>
      </c>
      <c r="E78" s="51" t="s">
        <v>37</v>
      </c>
      <c r="F78" s="52">
        <v>0</v>
      </c>
    </row>
    <row r="79" spans="2:6">
      <c r="B79" s="51" t="s">
        <v>135</v>
      </c>
      <c r="C79" s="52">
        <v>2</v>
      </c>
      <c r="E79" s="51" t="s">
        <v>36</v>
      </c>
      <c r="F79" s="52">
        <v>0</v>
      </c>
    </row>
    <row r="80" spans="2:6">
      <c r="B80" s="51" t="s">
        <v>136</v>
      </c>
      <c r="C80" s="52">
        <v>0</v>
      </c>
      <c r="E80" s="51" t="s">
        <v>35</v>
      </c>
      <c r="F80" s="52">
        <v>0</v>
      </c>
    </row>
    <row r="81" spans="2:6">
      <c r="B81" s="51" t="s">
        <v>137</v>
      </c>
      <c r="C81" s="52">
        <v>0</v>
      </c>
      <c r="E81" s="51" t="s">
        <v>34</v>
      </c>
      <c r="F81" s="52">
        <v>0</v>
      </c>
    </row>
    <row r="82" spans="2:6">
      <c r="B82" s="51" t="s">
        <v>138</v>
      </c>
      <c r="C82" s="52">
        <v>0</v>
      </c>
      <c r="E82" s="51" t="s">
        <v>33</v>
      </c>
      <c r="F82" s="52">
        <v>0</v>
      </c>
    </row>
    <row r="83" spans="2:6">
      <c r="B83" s="51" t="s">
        <v>139</v>
      </c>
      <c r="C83" s="52">
        <v>0</v>
      </c>
      <c r="E83" s="51" t="s">
        <v>32</v>
      </c>
      <c r="F83" s="52">
        <v>0</v>
      </c>
    </row>
    <row r="84" spans="2:6">
      <c r="B84" s="51" t="s">
        <v>140</v>
      </c>
      <c r="C84" s="52">
        <v>0</v>
      </c>
      <c r="E84" s="51" t="s">
        <v>31</v>
      </c>
      <c r="F84" s="52">
        <v>0</v>
      </c>
    </row>
    <row r="85" spans="2:6">
      <c r="B85" s="51" t="s">
        <v>141</v>
      </c>
      <c r="C85" s="52">
        <v>0</v>
      </c>
      <c r="E85" s="51" t="s">
        <v>30</v>
      </c>
      <c r="F85" s="52">
        <v>0</v>
      </c>
    </row>
    <row r="86" spans="2:6">
      <c r="B86" s="53" t="s">
        <v>142</v>
      </c>
      <c r="C86" s="54">
        <v>0</v>
      </c>
      <c r="E86" s="53" t="s">
        <v>29</v>
      </c>
      <c r="F86" s="54"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8"/>
  <sheetViews>
    <sheetView workbookViewId="0">
      <selection activeCell="E3" sqref="E3"/>
    </sheetView>
  </sheetViews>
  <sheetFormatPr defaultColWidth="8.85546875" defaultRowHeight="15.75"/>
  <cols>
    <col min="1" max="1" width="8.85546875" style="5"/>
    <col min="2" max="2" width="12.140625" style="59" customWidth="1"/>
    <col min="3" max="3" width="11.42578125" style="56" bestFit="1" customWidth="1"/>
    <col min="4" max="4" width="10.140625" style="5"/>
    <col min="5" max="5" width="13.140625" style="5" bestFit="1" customWidth="1"/>
    <col min="6" max="6" width="11.42578125" style="5" bestFit="1" customWidth="1"/>
    <col min="7" max="7" width="10.140625" style="5"/>
    <col min="8" max="8" width="13.140625" style="5" bestFit="1" customWidth="1"/>
    <col min="9" max="9" width="11.42578125" style="5" bestFit="1" customWidth="1"/>
    <col min="10" max="16384" width="8.85546875" style="5"/>
  </cols>
  <sheetData>
    <row r="1" spans="2:9">
      <c r="B1" s="5" t="s">
        <v>278</v>
      </c>
    </row>
    <row r="2" spans="2:9">
      <c r="B2" s="5"/>
    </row>
    <row r="3" spans="2:9">
      <c r="B3" s="31" t="s">
        <v>6</v>
      </c>
      <c r="C3" s="37" t="s">
        <v>184</v>
      </c>
      <c r="E3" s="31" t="s">
        <v>6</v>
      </c>
      <c r="F3" s="37" t="s">
        <v>184</v>
      </c>
      <c r="H3" s="31" t="s">
        <v>6</v>
      </c>
      <c r="I3" s="37" t="s">
        <v>184</v>
      </c>
    </row>
    <row r="4" spans="2:9">
      <c r="B4" s="33">
        <v>3</v>
      </c>
      <c r="C4" s="57">
        <v>1598.57</v>
      </c>
      <c r="E4" s="33">
        <v>57</v>
      </c>
      <c r="F4" s="57">
        <v>7316.21</v>
      </c>
      <c r="H4" s="33">
        <v>113</v>
      </c>
      <c r="I4" s="57">
        <v>5095.49</v>
      </c>
    </row>
    <row r="5" spans="2:9">
      <c r="B5" s="33">
        <v>3.5</v>
      </c>
      <c r="C5" s="57">
        <v>1840.99</v>
      </c>
      <c r="E5" s="33">
        <v>57.5</v>
      </c>
      <c r="F5" s="57">
        <v>6700.28</v>
      </c>
      <c r="H5" s="33">
        <v>113.5</v>
      </c>
      <c r="I5" s="57">
        <v>5891.16</v>
      </c>
    </row>
    <row r="6" spans="2:9">
      <c r="B6" s="33">
        <v>4</v>
      </c>
      <c r="C6" s="57">
        <v>2248.77</v>
      </c>
      <c r="E6" s="33">
        <v>58</v>
      </c>
      <c r="F6" s="57">
        <v>5396.84</v>
      </c>
      <c r="H6" s="33">
        <v>114</v>
      </c>
      <c r="I6" s="57">
        <v>6033.86</v>
      </c>
    </row>
    <row r="7" spans="2:9">
      <c r="B7" s="33">
        <v>4.5</v>
      </c>
      <c r="C7" s="57">
        <v>2316.3200000000002</v>
      </c>
      <c r="E7" s="33">
        <v>58.5</v>
      </c>
      <c r="F7" s="57">
        <v>6833.74</v>
      </c>
      <c r="H7" s="33">
        <v>114.5</v>
      </c>
      <c r="I7" s="57">
        <v>5542.14</v>
      </c>
    </row>
    <row r="8" spans="2:9">
      <c r="B8" s="33">
        <v>5</v>
      </c>
      <c r="C8" s="57">
        <v>2257.2199999999998</v>
      </c>
      <c r="E8" s="33">
        <v>59</v>
      </c>
      <c r="F8" s="57">
        <v>6201.24</v>
      </c>
      <c r="H8" s="33">
        <v>115</v>
      </c>
      <c r="I8" s="57">
        <v>5735.05</v>
      </c>
    </row>
    <row r="9" spans="2:9">
      <c r="B9" s="33">
        <v>5.5</v>
      </c>
      <c r="C9" s="57">
        <v>2995.78</v>
      </c>
      <c r="E9" s="33">
        <v>59.5</v>
      </c>
      <c r="F9" s="57">
        <v>7432.74</v>
      </c>
      <c r="H9" s="33">
        <v>115.5</v>
      </c>
      <c r="I9" s="57">
        <v>5116.59</v>
      </c>
    </row>
    <row r="10" spans="2:9">
      <c r="B10" s="33">
        <v>6</v>
      </c>
      <c r="C10" s="57">
        <v>2878.28</v>
      </c>
      <c r="E10" s="33">
        <v>60</v>
      </c>
      <c r="F10" s="57">
        <v>8076.83</v>
      </c>
      <c r="H10" s="33">
        <v>116</v>
      </c>
      <c r="I10" s="57">
        <v>5245.56</v>
      </c>
    </row>
    <row r="11" spans="2:9">
      <c r="B11" s="33">
        <v>6.5</v>
      </c>
      <c r="C11" s="57">
        <v>3157.61</v>
      </c>
      <c r="E11" s="33">
        <v>60.5</v>
      </c>
      <c r="F11" s="57">
        <v>8918.36</v>
      </c>
      <c r="H11" s="33">
        <v>116.5</v>
      </c>
      <c r="I11" s="57">
        <v>5262.05</v>
      </c>
    </row>
    <row r="12" spans="2:9">
      <c r="B12" s="33">
        <v>7</v>
      </c>
      <c r="C12" s="57">
        <v>3140.46</v>
      </c>
      <c r="E12" s="33">
        <v>61</v>
      </c>
      <c r="F12" s="57">
        <v>12364.55</v>
      </c>
      <c r="H12" s="33">
        <v>117</v>
      </c>
      <c r="I12" s="57">
        <v>5215.22</v>
      </c>
    </row>
    <row r="13" spans="2:9">
      <c r="B13" s="33">
        <v>7.5</v>
      </c>
      <c r="C13" s="57">
        <v>3164.67</v>
      </c>
      <c r="E13" s="33">
        <v>61.5</v>
      </c>
      <c r="F13" s="57">
        <v>10029.4</v>
      </c>
      <c r="H13" s="33">
        <v>117.5</v>
      </c>
      <c r="I13" s="57">
        <v>4330.25</v>
      </c>
    </row>
    <row r="14" spans="2:9">
      <c r="B14" s="33">
        <v>8</v>
      </c>
      <c r="C14" s="57">
        <v>3196.31</v>
      </c>
      <c r="E14" s="33">
        <v>62</v>
      </c>
      <c r="F14" s="57">
        <v>11714.71</v>
      </c>
      <c r="H14" s="33">
        <v>118</v>
      </c>
      <c r="I14" s="57">
        <v>5083.54</v>
      </c>
    </row>
    <row r="15" spans="2:9">
      <c r="B15" s="33">
        <v>8.5</v>
      </c>
      <c r="C15" s="57">
        <v>3891.86</v>
      </c>
      <c r="E15" s="33">
        <v>62.5</v>
      </c>
      <c r="F15" s="57">
        <v>14157.17</v>
      </c>
      <c r="H15" s="33">
        <v>118.5</v>
      </c>
      <c r="I15" s="57">
        <v>4553.25</v>
      </c>
    </row>
    <row r="16" spans="2:9">
      <c r="B16" s="33">
        <v>9</v>
      </c>
      <c r="C16" s="57">
        <v>3649.19</v>
      </c>
      <c r="E16" s="33">
        <v>63</v>
      </c>
      <c r="F16" s="57">
        <v>15294.8</v>
      </c>
      <c r="H16" s="33">
        <v>119</v>
      </c>
      <c r="I16" s="57">
        <v>4450.03</v>
      </c>
    </row>
    <row r="17" spans="2:9">
      <c r="B17" s="33">
        <v>9.5</v>
      </c>
      <c r="C17" s="57">
        <v>3841.57</v>
      </c>
      <c r="E17" s="33">
        <v>63.5</v>
      </c>
      <c r="F17" s="57">
        <v>17336.34</v>
      </c>
      <c r="H17" s="33">
        <v>119.5</v>
      </c>
      <c r="I17" s="57">
        <v>4592.1400000000003</v>
      </c>
    </row>
    <row r="18" spans="2:9">
      <c r="B18" s="33">
        <v>10</v>
      </c>
      <c r="C18" s="57">
        <v>3810.12</v>
      </c>
      <c r="E18" s="33">
        <v>64</v>
      </c>
      <c r="F18" s="57">
        <v>16370.09</v>
      </c>
      <c r="H18" s="33">
        <v>120</v>
      </c>
      <c r="I18" s="57">
        <v>4849.9399999999996</v>
      </c>
    </row>
    <row r="19" spans="2:9">
      <c r="B19" s="33">
        <v>10.5</v>
      </c>
      <c r="C19" s="57">
        <v>3984.38</v>
      </c>
      <c r="E19" s="33">
        <v>64.5</v>
      </c>
      <c r="F19" s="57">
        <v>18881.62</v>
      </c>
      <c r="H19" s="33">
        <v>120.5</v>
      </c>
      <c r="I19" s="57">
        <v>5279.51</v>
      </c>
    </row>
    <row r="20" spans="2:9">
      <c r="B20" s="33">
        <v>11</v>
      </c>
      <c r="C20" s="57">
        <v>6039.47</v>
      </c>
      <c r="E20" s="33">
        <v>65</v>
      </c>
      <c r="F20" s="57">
        <v>20504.88</v>
      </c>
      <c r="H20" s="33">
        <v>121</v>
      </c>
      <c r="I20" s="57">
        <v>4829.22</v>
      </c>
    </row>
    <row r="21" spans="2:9">
      <c r="B21" s="33">
        <v>11.5</v>
      </c>
      <c r="C21" s="57">
        <v>6406.63</v>
      </c>
      <c r="E21" s="33">
        <v>65.5</v>
      </c>
      <c r="F21" s="57">
        <v>23587.13</v>
      </c>
      <c r="H21" s="33">
        <v>121.5</v>
      </c>
      <c r="I21" s="57">
        <v>5231.1499999999996</v>
      </c>
    </row>
    <row r="22" spans="2:9">
      <c r="B22" s="33">
        <v>12</v>
      </c>
      <c r="C22" s="57">
        <v>5595.45</v>
      </c>
      <c r="E22" s="33">
        <v>66</v>
      </c>
      <c r="F22" s="57">
        <v>24242.36</v>
      </c>
      <c r="H22" s="33">
        <v>122</v>
      </c>
      <c r="I22" s="57">
        <v>4963.74</v>
      </c>
    </row>
    <row r="23" spans="2:9">
      <c r="B23" s="33">
        <v>12.5</v>
      </c>
      <c r="C23" s="57">
        <v>6482.58</v>
      </c>
      <c r="E23" s="33">
        <v>66.5</v>
      </c>
      <c r="F23" s="57">
        <v>24804.76</v>
      </c>
      <c r="H23" s="33">
        <v>122.5</v>
      </c>
      <c r="I23" s="57">
        <v>6557.17</v>
      </c>
    </row>
    <row r="24" spans="2:9">
      <c r="B24" s="33">
        <v>13</v>
      </c>
      <c r="C24" s="57">
        <v>6548.75</v>
      </c>
      <c r="E24" s="33">
        <v>67</v>
      </c>
      <c r="F24" s="57">
        <v>20892.22</v>
      </c>
      <c r="H24" s="33">
        <v>123</v>
      </c>
      <c r="I24" s="57">
        <v>6068.91</v>
      </c>
    </row>
    <row r="25" spans="2:9">
      <c r="B25" s="33">
        <v>13.5</v>
      </c>
      <c r="C25" s="57">
        <v>5833.13</v>
      </c>
      <c r="E25" s="33">
        <v>67.5</v>
      </c>
      <c r="F25" s="57">
        <v>23046.51</v>
      </c>
      <c r="H25" s="33">
        <v>123.5</v>
      </c>
      <c r="I25" s="57">
        <v>9452.36</v>
      </c>
    </row>
    <row r="26" spans="2:9">
      <c r="B26" s="33">
        <v>14</v>
      </c>
      <c r="C26" s="57">
        <v>6017.57</v>
      </c>
      <c r="E26" s="33">
        <v>68</v>
      </c>
      <c r="F26" s="57">
        <v>23394.06</v>
      </c>
      <c r="H26" s="33">
        <v>124</v>
      </c>
      <c r="I26" s="57">
        <v>8888.07</v>
      </c>
    </row>
    <row r="27" spans="2:9">
      <c r="B27" s="33">
        <v>14.5</v>
      </c>
      <c r="C27" s="57">
        <v>5273.64</v>
      </c>
      <c r="E27" s="33">
        <v>68.5</v>
      </c>
      <c r="F27" s="57">
        <v>22416.17</v>
      </c>
      <c r="H27" s="33">
        <v>124.5</v>
      </c>
      <c r="I27" s="57">
        <v>6211.63</v>
      </c>
    </row>
    <row r="28" spans="2:9">
      <c r="B28" s="33">
        <v>15</v>
      </c>
      <c r="C28" s="57">
        <v>4716.51</v>
      </c>
      <c r="E28" s="33">
        <v>69</v>
      </c>
      <c r="F28" s="57">
        <v>24221.1</v>
      </c>
      <c r="H28" s="33">
        <v>125</v>
      </c>
      <c r="I28" s="57">
        <v>7225.73</v>
      </c>
    </row>
    <row r="29" spans="2:9">
      <c r="B29" s="33">
        <v>15.5</v>
      </c>
      <c r="C29" s="57">
        <v>5758.21</v>
      </c>
      <c r="E29" s="33">
        <v>69.5</v>
      </c>
      <c r="F29" s="57">
        <v>22952.25</v>
      </c>
      <c r="H29" s="33">
        <v>125.5</v>
      </c>
      <c r="I29" s="57">
        <v>6122.04</v>
      </c>
    </row>
    <row r="30" spans="2:9">
      <c r="B30" s="33">
        <v>16</v>
      </c>
      <c r="C30" s="57">
        <v>5846.97</v>
      </c>
      <c r="E30" s="33">
        <v>70</v>
      </c>
      <c r="F30" s="57">
        <v>23541.93</v>
      </c>
      <c r="H30" s="33">
        <v>126</v>
      </c>
      <c r="I30" s="57">
        <v>4903.63</v>
      </c>
    </row>
    <row r="31" spans="2:9">
      <c r="B31" s="33">
        <v>16.5</v>
      </c>
      <c r="C31" s="57">
        <v>5956.78</v>
      </c>
      <c r="E31" s="33">
        <v>70.5</v>
      </c>
      <c r="F31" s="57">
        <v>18357.919999999998</v>
      </c>
      <c r="H31" s="33">
        <v>126.5</v>
      </c>
      <c r="I31" s="57">
        <v>4465.63</v>
      </c>
    </row>
    <row r="32" spans="2:9">
      <c r="B32" s="33">
        <v>17</v>
      </c>
      <c r="C32" s="57">
        <v>5654.62</v>
      </c>
      <c r="E32" s="33">
        <v>71</v>
      </c>
      <c r="F32" s="57">
        <v>20300.98</v>
      </c>
      <c r="H32" s="33">
        <v>127</v>
      </c>
      <c r="I32" s="57">
        <v>4746.2700000000004</v>
      </c>
    </row>
    <row r="33" spans="2:9">
      <c r="B33" s="33">
        <v>17.5</v>
      </c>
      <c r="C33" s="57">
        <v>6160.83</v>
      </c>
      <c r="E33" s="33">
        <v>71.5</v>
      </c>
      <c r="F33" s="57">
        <v>18367.93</v>
      </c>
      <c r="H33" s="33">
        <v>127.5</v>
      </c>
      <c r="I33" s="57">
        <v>4786.25</v>
      </c>
    </row>
    <row r="34" spans="2:9">
      <c r="B34" s="33">
        <v>18</v>
      </c>
      <c r="C34" s="57">
        <v>4755.33</v>
      </c>
      <c r="E34" s="33">
        <v>72</v>
      </c>
      <c r="F34" s="57">
        <v>21529.66</v>
      </c>
      <c r="H34" s="33">
        <v>128</v>
      </c>
      <c r="I34" s="57">
        <v>4420.3100000000004</v>
      </c>
    </row>
    <row r="35" spans="2:9">
      <c r="B35" s="33">
        <v>18.5</v>
      </c>
      <c r="C35" s="57">
        <v>5954.12</v>
      </c>
      <c r="E35" s="33">
        <v>72.5</v>
      </c>
      <c r="F35" s="57">
        <v>20903.97</v>
      </c>
      <c r="H35" s="33">
        <v>128.5</v>
      </c>
      <c r="I35" s="57">
        <v>8035.52</v>
      </c>
    </row>
    <row r="36" spans="2:9">
      <c r="B36" s="33">
        <v>19</v>
      </c>
      <c r="C36" s="57">
        <v>5166.9799999999996</v>
      </c>
      <c r="E36" s="33">
        <v>73</v>
      </c>
      <c r="F36" s="57">
        <v>10787.6</v>
      </c>
      <c r="H36" s="33">
        <v>129</v>
      </c>
      <c r="I36" s="57">
        <v>8638.85</v>
      </c>
    </row>
    <row r="37" spans="2:9">
      <c r="B37" s="33">
        <v>19.5</v>
      </c>
      <c r="C37" s="57">
        <v>7327.33</v>
      </c>
      <c r="E37" s="33">
        <v>73.5</v>
      </c>
      <c r="F37" s="57">
        <v>12209.45</v>
      </c>
      <c r="H37" s="33">
        <v>129.5</v>
      </c>
      <c r="I37" s="57">
        <v>10365.18</v>
      </c>
    </row>
    <row r="38" spans="2:9">
      <c r="B38" s="33">
        <v>21.5</v>
      </c>
      <c r="C38" s="57">
        <v>3640.39</v>
      </c>
      <c r="E38" s="33">
        <v>74</v>
      </c>
      <c r="F38" s="57">
        <v>9618.75</v>
      </c>
      <c r="H38" s="33">
        <v>130</v>
      </c>
      <c r="I38" s="57">
        <v>9666.3799999999992</v>
      </c>
    </row>
    <row r="39" spans="2:9">
      <c r="B39" s="33">
        <v>22</v>
      </c>
      <c r="C39" s="57">
        <v>5027.04</v>
      </c>
      <c r="E39" s="33">
        <v>74.5</v>
      </c>
      <c r="F39" s="57">
        <v>15689.1</v>
      </c>
      <c r="H39" s="33">
        <v>130.5</v>
      </c>
      <c r="I39" s="57">
        <v>8982.3700000000008</v>
      </c>
    </row>
    <row r="40" spans="2:9">
      <c r="B40" s="33">
        <v>22.5</v>
      </c>
      <c r="C40" s="57">
        <v>7358.41</v>
      </c>
      <c r="E40" s="33">
        <v>75</v>
      </c>
      <c r="F40" s="57">
        <v>16107.95</v>
      </c>
      <c r="H40" s="33">
        <v>131</v>
      </c>
      <c r="I40" s="57">
        <v>7429.04</v>
      </c>
    </row>
    <row r="41" spans="2:9">
      <c r="B41" s="33">
        <v>23</v>
      </c>
      <c r="C41" s="57">
        <v>6761.65</v>
      </c>
      <c r="E41" s="33">
        <v>75.5</v>
      </c>
      <c r="F41" s="57">
        <v>15165.47</v>
      </c>
      <c r="H41" s="33">
        <v>131.5</v>
      </c>
      <c r="I41" s="57">
        <v>7493.06</v>
      </c>
    </row>
    <row r="42" spans="2:9">
      <c r="B42" s="33">
        <v>23.5</v>
      </c>
      <c r="C42" s="57">
        <v>12963.94</v>
      </c>
      <c r="E42" s="33">
        <v>76</v>
      </c>
      <c r="F42" s="57">
        <v>15396.37</v>
      </c>
      <c r="H42" s="33">
        <v>132</v>
      </c>
      <c r="I42" s="57">
        <v>7398.96</v>
      </c>
    </row>
    <row r="43" spans="2:9">
      <c r="B43" s="33">
        <v>24</v>
      </c>
      <c r="C43" s="57">
        <v>13982.77</v>
      </c>
      <c r="E43" s="33">
        <v>76.5</v>
      </c>
      <c r="F43" s="57">
        <v>13056.51</v>
      </c>
      <c r="H43" s="33">
        <v>132.5</v>
      </c>
      <c r="I43" s="57">
        <v>7123.99</v>
      </c>
    </row>
    <row r="44" spans="2:9">
      <c r="B44" s="33">
        <v>24.5</v>
      </c>
      <c r="C44" s="57">
        <v>14759.26</v>
      </c>
      <c r="E44" s="33">
        <v>77</v>
      </c>
      <c r="F44" s="57">
        <v>11146.77</v>
      </c>
      <c r="H44" s="33">
        <v>133</v>
      </c>
      <c r="I44" s="57">
        <v>5835.41</v>
      </c>
    </row>
    <row r="45" spans="2:9">
      <c r="B45" s="33">
        <v>25</v>
      </c>
      <c r="C45" s="57">
        <v>20846.38</v>
      </c>
      <c r="E45" s="33">
        <v>77.5</v>
      </c>
      <c r="F45" s="57">
        <v>10531.03</v>
      </c>
      <c r="H45" s="33">
        <v>133.5</v>
      </c>
      <c r="I45" s="57">
        <v>5037.55</v>
      </c>
    </row>
    <row r="46" spans="2:9">
      <c r="B46" s="33">
        <v>25.5</v>
      </c>
      <c r="C46" s="57">
        <v>20400.22</v>
      </c>
      <c r="E46" s="33">
        <v>78</v>
      </c>
      <c r="F46" s="57">
        <v>7456.01</v>
      </c>
      <c r="H46" s="33">
        <v>134</v>
      </c>
      <c r="I46" s="57">
        <v>4257.22</v>
      </c>
    </row>
    <row r="47" spans="2:9">
      <c r="B47" s="33">
        <v>26</v>
      </c>
      <c r="C47" s="57">
        <v>16489.080000000002</v>
      </c>
      <c r="E47" s="33">
        <v>78.5</v>
      </c>
      <c r="F47" s="57">
        <v>6284.87</v>
      </c>
      <c r="H47" s="33">
        <v>134.5</v>
      </c>
      <c r="I47" s="57">
        <v>4159.5200000000004</v>
      </c>
    </row>
    <row r="48" spans="2:9">
      <c r="B48" s="33">
        <v>26.5</v>
      </c>
      <c r="C48" s="57">
        <v>18558.72</v>
      </c>
      <c r="E48" s="33">
        <v>79</v>
      </c>
      <c r="F48" s="57">
        <v>5900.57</v>
      </c>
      <c r="H48" s="33">
        <v>135</v>
      </c>
      <c r="I48" s="57">
        <v>5227.4799999999996</v>
      </c>
    </row>
    <row r="49" spans="2:9">
      <c r="B49" s="33">
        <v>27</v>
      </c>
      <c r="C49" s="57">
        <v>20916.68</v>
      </c>
      <c r="E49" s="33">
        <v>79.5</v>
      </c>
      <c r="F49" s="57">
        <v>7357.63</v>
      </c>
      <c r="H49" s="33">
        <v>135.5</v>
      </c>
      <c r="I49" s="57">
        <v>5525.01</v>
      </c>
    </row>
    <row r="50" spans="2:9">
      <c r="B50" s="33">
        <v>27.5</v>
      </c>
      <c r="C50" s="57">
        <v>20633.64</v>
      </c>
      <c r="E50" s="33">
        <v>80</v>
      </c>
      <c r="F50" s="57">
        <v>5802.63</v>
      </c>
      <c r="H50" s="33">
        <v>136</v>
      </c>
      <c r="I50" s="57">
        <v>5371.79</v>
      </c>
    </row>
    <row r="51" spans="2:9">
      <c r="B51" s="33">
        <v>28</v>
      </c>
      <c r="C51" s="57">
        <v>15582.89</v>
      </c>
      <c r="E51" s="33">
        <v>80.5</v>
      </c>
      <c r="F51" s="57">
        <v>5089.2299999999996</v>
      </c>
      <c r="H51" s="33">
        <v>136.5</v>
      </c>
      <c r="I51" s="57">
        <v>5993.46</v>
      </c>
    </row>
    <row r="52" spans="2:9">
      <c r="B52" s="33">
        <v>28.5</v>
      </c>
      <c r="C52" s="57">
        <v>16640.650000000001</v>
      </c>
      <c r="E52" s="33">
        <v>81</v>
      </c>
      <c r="F52" s="57">
        <v>4673.72</v>
      </c>
      <c r="H52" s="33">
        <v>137</v>
      </c>
      <c r="I52" s="57">
        <v>10933.69</v>
      </c>
    </row>
    <row r="53" spans="2:9">
      <c r="B53" s="33">
        <v>29</v>
      </c>
      <c r="C53" s="57">
        <v>16136.65</v>
      </c>
      <c r="E53" s="33">
        <v>81.5</v>
      </c>
      <c r="F53" s="57">
        <v>4403.66</v>
      </c>
      <c r="H53" s="33">
        <v>137.5</v>
      </c>
      <c r="I53" s="57">
        <v>11372.75</v>
      </c>
    </row>
    <row r="54" spans="2:9">
      <c r="B54" s="33">
        <v>29.5</v>
      </c>
      <c r="C54" s="57">
        <v>19812.009999999998</v>
      </c>
      <c r="E54" s="33">
        <v>82</v>
      </c>
      <c r="F54" s="57">
        <v>4026.23</v>
      </c>
      <c r="H54" s="33">
        <v>138</v>
      </c>
      <c r="I54" s="57">
        <v>12929.62</v>
      </c>
    </row>
    <row r="55" spans="2:9">
      <c r="B55" s="33">
        <v>30</v>
      </c>
      <c r="C55" s="57">
        <v>18646.05</v>
      </c>
      <c r="E55" s="33">
        <v>84.5</v>
      </c>
      <c r="F55" s="57">
        <v>2976.06</v>
      </c>
      <c r="H55" s="33">
        <v>138.5</v>
      </c>
      <c r="I55" s="57">
        <v>7677.88</v>
      </c>
    </row>
    <row r="56" spans="2:9">
      <c r="B56" s="33">
        <v>30.5</v>
      </c>
      <c r="C56" s="57">
        <v>17024.79</v>
      </c>
      <c r="E56" s="33">
        <v>87</v>
      </c>
      <c r="F56" s="57">
        <v>3704.74</v>
      </c>
      <c r="H56" s="33">
        <v>139</v>
      </c>
      <c r="I56" s="57">
        <v>7366.94</v>
      </c>
    </row>
    <row r="57" spans="2:9">
      <c r="B57" s="33">
        <v>31</v>
      </c>
      <c r="C57" s="57">
        <v>15710.16</v>
      </c>
      <c r="E57" s="33">
        <v>87.5</v>
      </c>
      <c r="F57" s="57">
        <v>4544.5200000000004</v>
      </c>
      <c r="H57" s="33">
        <v>139.5</v>
      </c>
      <c r="I57" s="57">
        <v>6666.28</v>
      </c>
    </row>
    <row r="58" spans="2:9">
      <c r="B58" s="33">
        <v>31.5</v>
      </c>
      <c r="C58" s="57">
        <v>16633.07</v>
      </c>
      <c r="E58" s="33">
        <v>88</v>
      </c>
      <c r="F58" s="57">
        <v>4744.51</v>
      </c>
      <c r="H58" s="33">
        <v>140</v>
      </c>
      <c r="I58" s="57">
        <v>6170.28</v>
      </c>
    </row>
    <row r="59" spans="2:9">
      <c r="B59" s="33">
        <v>32</v>
      </c>
      <c r="C59" s="57">
        <v>20725.18</v>
      </c>
      <c r="E59" s="33">
        <v>88.5</v>
      </c>
      <c r="F59" s="57">
        <v>4712.18</v>
      </c>
      <c r="H59" s="33">
        <v>140.5</v>
      </c>
      <c r="I59" s="57">
        <v>8593.1</v>
      </c>
    </row>
    <row r="60" spans="2:9">
      <c r="B60" s="33">
        <v>32.5</v>
      </c>
      <c r="C60" s="57">
        <v>16662.990000000002</v>
      </c>
      <c r="E60" s="33">
        <v>89</v>
      </c>
      <c r="F60" s="57">
        <v>4830.68</v>
      </c>
      <c r="H60" s="33">
        <v>141</v>
      </c>
      <c r="I60" s="57">
        <v>6574.32</v>
      </c>
    </row>
    <row r="61" spans="2:9">
      <c r="B61" s="33">
        <v>33</v>
      </c>
      <c r="C61" s="57">
        <v>13482.78</v>
      </c>
      <c r="E61" s="33">
        <v>89.5</v>
      </c>
      <c r="F61" s="57">
        <v>4711.3100000000004</v>
      </c>
      <c r="H61" s="33">
        <v>141.5</v>
      </c>
      <c r="I61" s="57">
        <v>7753.24</v>
      </c>
    </row>
    <row r="62" spans="2:9">
      <c r="B62" s="33">
        <v>33.5</v>
      </c>
      <c r="C62" s="57">
        <v>18665.28</v>
      </c>
      <c r="E62" s="33">
        <v>90</v>
      </c>
      <c r="F62" s="57">
        <v>4877.99</v>
      </c>
      <c r="H62" s="33">
        <v>142</v>
      </c>
      <c r="I62" s="57">
        <v>7406.31</v>
      </c>
    </row>
    <row r="63" spans="2:9">
      <c r="B63" s="33">
        <v>34</v>
      </c>
      <c r="C63" s="57">
        <v>16022.25</v>
      </c>
      <c r="E63" s="33">
        <v>90.5</v>
      </c>
      <c r="F63" s="57">
        <v>6436.72</v>
      </c>
      <c r="H63" s="33">
        <v>142.5</v>
      </c>
      <c r="I63" s="57">
        <v>6647.93</v>
      </c>
    </row>
    <row r="64" spans="2:9">
      <c r="B64" s="33">
        <v>34.5</v>
      </c>
      <c r="C64" s="57">
        <v>10853.58</v>
      </c>
      <c r="E64" s="33">
        <v>91</v>
      </c>
      <c r="F64" s="57">
        <v>7492.06</v>
      </c>
      <c r="H64" s="33">
        <v>143</v>
      </c>
      <c r="I64" s="57">
        <v>6595.03</v>
      </c>
    </row>
    <row r="65" spans="2:9">
      <c r="B65" s="33">
        <v>35</v>
      </c>
      <c r="C65" s="57">
        <v>15021.73</v>
      </c>
      <c r="E65" s="33">
        <v>91.5</v>
      </c>
      <c r="F65" s="57">
        <v>7530.06</v>
      </c>
      <c r="H65" s="33">
        <v>143.5</v>
      </c>
      <c r="I65" s="57">
        <v>6475.08</v>
      </c>
    </row>
    <row r="66" spans="2:9">
      <c r="B66" s="33">
        <v>35.5</v>
      </c>
      <c r="C66" s="57">
        <v>17734.8</v>
      </c>
      <c r="E66" s="33">
        <v>92</v>
      </c>
      <c r="F66" s="57">
        <v>6725.96</v>
      </c>
      <c r="H66" s="33">
        <v>144</v>
      </c>
      <c r="I66" s="57">
        <v>6575.78</v>
      </c>
    </row>
    <row r="67" spans="2:9">
      <c r="B67" s="33">
        <v>36</v>
      </c>
      <c r="C67" s="57">
        <v>18371.97</v>
      </c>
      <c r="E67" s="33">
        <v>92.5</v>
      </c>
      <c r="F67" s="57">
        <v>6991.47</v>
      </c>
      <c r="H67" s="33">
        <v>144.5</v>
      </c>
      <c r="I67" s="57">
        <v>6608.12</v>
      </c>
    </row>
    <row r="68" spans="2:9">
      <c r="B68" s="33">
        <v>36.5</v>
      </c>
      <c r="C68" s="57">
        <v>9756.99</v>
      </c>
      <c r="E68" s="33">
        <v>93</v>
      </c>
      <c r="F68" s="57">
        <v>5673.78</v>
      </c>
      <c r="H68" s="33">
        <v>145</v>
      </c>
      <c r="I68" s="57">
        <v>6981.11</v>
      </c>
    </row>
    <row r="69" spans="2:9">
      <c r="B69" s="33">
        <v>37</v>
      </c>
      <c r="C69" s="57">
        <v>11869.1</v>
      </c>
      <c r="E69" s="33">
        <v>93.5</v>
      </c>
      <c r="F69" s="57">
        <v>6078.2</v>
      </c>
      <c r="H69" s="33">
        <v>145.5</v>
      </c>
      <c r="I69" s="57">
        <v>5387.99</v>
      </c>
    </row>
    <row r="70" spans="2:9">
      <c r="B70" s="33">
        <v>37.5</v>
      </c>
      <c r="C70" s="57">
        <v>8914.07</v>
      </c>
      <c r="E70" s="33">
        <v>94</v>
      </c>
      <c r="F70" s="57">
        <v>6853.06</v>
      </c>
      <c r="H70" s="33">
        <v>146</v>
      </c>
      <c r="I70" s="57">
        <v>5056.25</v>
      </c>
    </row>
    <row r="71" spans="2:9">
      <c r="B71" s="33">
        <v>38</v>
      </c>
      <c r="C71" s="57">
        <v>7962.9</v>
      </c>
      <c r="E71" s="33">
        <v>94.5</v>
      </c>
      <c r="F71" s="57">
        <v>6497.88</v>
      </c>
      <c r="H71" s="33">
        <v>146.5</v>
      </c>
      <c r="I71" s="57">
        <v>4372.1099999999997</v>
      </c>
    </row>
    <row r="72" spans="2:9">
      <c r="B72" s="33">
        <v>38.5</v>
      </c>
      <c r="C72" s="57">
        <v>7497.37</v>
      </c>
      <c r="E72" s="33">
        <v>95</v>
      </c>
      <c r="F72" s="57">
        <v>6132.38</v>
      </c>
      <c r="H72" s="33">
        <v>147</v>
      </c>
      <c r="I72" s="57">
        <v>4012.25</v>
      </c>
    </row>
    <row r="73" spans="2:9">
      <c r="B73" s="33">
        <v>39</v>
      </c>
      <c r="C73" s="57">
        <v>4835.17</v>
      </c>
      <c r="E73" s="33">
        <v>95.5</v>
      </c>
      <c r="F73" s="57">
        <v>6458.1</v>
      </c>
      <c r="H73" s="33">
        <v>147.5</v>
      </c>
      <c r="I73" s="57">
        <v>4337.1000000000004</v>
      </c>
    </row>
    <row r="74" spans="2:9">
      <c r="B74" s="33">
        <v>39.5</v>
      </c>
      <c r="C74" s="57">
        <v>10721.47</v>
      </c>
      <c r="E74" s="33">
        <v>96</v>
      </c>
      <c r="F74" s="57">
        <v>5769.99</v>
      </c>
      <c r="H74" s="33">
        <v>148</v>
      </c>
      <c r="I74" s="57">
        <v>3530.74</v>
      </c>
    </row>
    <row r="75" spans="2:9">
      <c r="B75" s="33">
        <v>40</v>
      </c>
      <c r="C75" s="57">
        <v>10708.53</v>
      </c>
      <c r="E75" s="33">
        <v>96.5</v>
      </c>
      <c r="F75" s="57">
        <v>7966.69</v>
      </c>
      <c r="H75" s="33">
        <v>148.5</v>
      </c>
      <c r="I75" s="57">
        <v>4169.09</v>
      </c>
    </row>
    <row r="76" spans="2:9">
      <c r="B76" s="33">
        <v>40.5</v>
      </c>
      <c r="C76" s="57">
        <v>11388.36</v>
      </c>
      <c r="E76" s="33">
        <v>97</v>
      </c>
      <c r="F76" s="57">
        <v>7202.28</v>
      </c>
      <c r="H76" s="33">
        <v>149</v>
      </c>
      <c r="I76" s="57">
        <v>4836.67</v>
      </c>
    </row>
    <row r="77" spans="2:9">
      <c r="B77" s="33">
        <v>41</v>
      </c>
      <c r="C77" s="57">
        <v>10337.44</v>
      </c>
      <c r="E77" s="33">
        <v>97.5</v>
      </c>
      <c r="F77" s="57">
        <v>7876.68</v>
      </c>
      <c r="H77" s="33">
        <v>149.5</v>
      </c>
      <c r="I77" s="57">
        <v>4638.6499999999996</v>
      </c>
    </row>
    <row r="78" spans="2:9">
      <c r="B78" s="33">
        <v>41.5</v>
      </c>
      <c r="C78" s="57">
        <v>11038.35</v>
      </c>
      <c r="E78" s="33">
        <v>98</v>
      </c>
      <c r="F78" s="57">
        <v>7809.28</v>
      </c>
      <c r="H78" s="33">
        <v>150</v>
      </c>
      <c r="I78" s="57">
        <v>4903.8100000000004</v>
      </c>
    </row>
    <row r="79" spans="2:9">
      <c r="B79" s="33">
        <v>42</v>
      </c>
      <c r="C79" s="57">
        <v>11895.88</v>
      </c>
      <c r="E79" s="33">
        <v>98.5</v>
      </c>
      <c r="F79" s="57">
        <v>7548.6</v>
      </c>
      <c r="H79" s="33">
        <v>150.5</v>
      </c>
      <c r="I79" s="57">
        <v>4822.1099999999997</v>
      </c>
    </row>
    <row r="80" spans="2:9">
      <c r="B80" s="33">
        <v>42.5</v>
      </c>
      <c r="C80" s="57">
        <v>9787.7800000000007</v>
      </c>
      <c r="E80" s="33">
        <v>99</v>
      </c>
      <c r="F80" s="57">
        <v>6693.91</v>
      </c>
      <c r="H80" s="33">
        <v>151</v>
      </c>
      <c r="I80" s="57">
        <v>5321.03</v>
      </c>
    </row>
    <row r="81" spans="2:9">
      <c r="B81" s="33">
        <v>43</v>
      </c>
      <c r="C81" s="57">
        <v>9037.5</v>
      </c>
      <c r="E81" s="33">
        <v>99.5</v>
      </c>
      <c r="F81" s="57">
        <v>6382.41</v>
      </c>
      <c r="H81" s="33">
        <v>151.5</v>
      </c>
      <c r="I81" s="57">
        <v>4429.92</v>
      </c>
    </row>
    <row r="82" spans="2:9">
      <c r="B82" s="33">
        <v>43.5</v>
      </c>
      <c r="C82" s="57">
        <v>7743.9</v>
      </c>
      <c r="E82" s="33">
        <v>100</v>
      </c>
      <c r="F82" s="57">
        <v>6288.27</v>
      </c>
      <c r="H82" s="33">
        <v>152</v>
      </c>
      <c r="I82" s="57">
        <v>4122.03</v>
      </c>
    </row>
    <row r="83" spans="2:9">
      <c r="B83" s="33">
        <v>44</v>
      </c>
      <c r="C83" s="57">
        <v>6842.47</v>
      </c>
      <c r="E83" s="33">
        <v>100.5</v>
      </c>
      <c r="F83" s="57">
        <v>4682.84</v>
      </c>
      <c r="H83" s="33">
        <v>152.5</v>
      </c>
      <c r="I83" s="57">
        <v>3826.33</v>
      </c>
    </row>
    <row r="84" spans="2:9">
      <c r="B84" s="33">
        <v>44.5</v>
      </c>
      <c r="C84" s="57">
        <v>6521.4</v>
      </c>
      <c r="E84" s="33">
        <v>101</v>
      </c>
      <c r="F84" s="57">
        <v>3062.73</v>
      </c>
      <c r="H84" s="33">
        <v>153</v>
      </c>
      <c r="I84" s="57">
        <v>3547.55</v>
      </c>
    </row>
    <row r="85" spans="2:9">
      <c r="B85" s="33">
        <v>45</v>
      </c>
      <c r="C85" s="57">
        <v>5939.33</v>
      </c>
      <c r="E85" s="33">
        <v>101.5</v>
      </c>
      <c r="F85" s="57">
        <v>3726.59</v>
      </c>
      <c r="H85" s="33">
        <v>153.5</v>
      </c>
      <c r="I85" s="57">
        <v>3533.75</v>
      </c>
    </row>
    <row r="86" spans="2:9">
      <c r="B86" s="33">
        <v>45.5</v>
      </c>
      <c r="C86" s="57">
        <v>6421.27</v>
      </c>
      <c r="E86" s="33">
        <v>102</v>
      </c>
      <c r="F86" s="57">
        <v>5061.04</v>
      </c>
      <c r="H86" s="33">
        <v>154</v>
      </c>
      <c r="I86" s="57">
        <v>2979.72</v>
      </c>
    </row>
    <row r="87" spans="2:9">
      <c r="B87" s="33">
        <v>46</v>
      </c>
      <c r="C87" s="57">
        <v>5255.21</v>
      </c>
      <c r="E87" s="33">
        <v>102.5</v>
      </c>
      <c r="F87" s="57">
        <v>5247.29</v>
      </c>
      <c r="H87" s="33">
        <v>154.5</v>
      </c>
      <c r="I87" s="57">
        <v>3347.26</v>
      </c>
    </row>
    <row r="88" spans="2:9">
      <c r="B88" s="33">
        <v>46.5</v>
      </c>
      <c r="C88" s="57">
        <v>6148.64</v>
      </c>
      <c r="E88" s="33">
        <v>103</v>
      </c>
      <c r="F88" s="57">
        <v>5969.79</v>
      </c>
      <c r="H88" s="33">
        <v>155</v>
      </c>
      <c r="I88" s="57">
        <v>3810.4</v>
      </c>
    </row>
    <row r="89" spans="2:9">
      <c r="B89" s="33">
        <v>47</v>
      </c>
      <c r="C89" s="57">
        <v>4876.58</v>
      </c>
      <c r="E89" s="33">
        <v>103.5</v>
      </c>
      <c r="F89" s="57">
        <v>6746.19</v>
      </c>
      <c r="H89" s="33">
        <v>155.5</v>
      </c>
      <c r="I89" s="57">
        <v>3520.51</v>
      </c>
    </row>
    <row r="90" spans="2:9">
      <c r="B90" s="33">
        <v>47.5</v>
      </c>
      <c r="C90" s="57">
        <v>6094.96</v>
      </c>
      <c r="E90" s="33">
        <v>104</v>
      </c>
      <c r="F90" s="57">
        <v>7823.82</v>
      </c>
      <c r="H90" s="33">
        <v>156</v>
      </c>
      <c r="I90" s="57">
        <v>2850.05</v>
      </c>
    </row>
    <row r="91" spans="2:9">
      <c r="B91" s="33">
        <v>48</v>
      </c>
      <c r="C91" s="57">
        <v>5189.83</v>
      </c>
      <c r="E91" s="33">
        <v>104.5</v>
      </c>
      <c r="F91" s="57">
        <v>7546.9</v>
      </c>
      <c r="H91" s="33">
        <v>156.5</v>
      </c>
      <c r="I91" s="57">
        <v>3308.42</v>
      </c>
    </row>
    <row r="92" spans="2:9">
      <c r="B92" s="33">
        <v>48.5</v>
      </c>
      <c r="C92" s="57">
        <v>6034.67</v>
      </c>
      <c r="E92" s="33">
        <v>105</v>
      </c>
      <c r="F92" s="57">
        <v>7112.21</v>
      </c>
      <c r="H92" s="33">
        <v>157</v>
      </c>
      <c r="I92" s="57">
        <v>3791.87</v>
      </c>
    </row>
    <row r="93" spans="2:9">
      <c r="B93" s="33">
        <v>49</v>
      </c>
      <c r="C93" s="57">
        <v>7686.72</v>
      </c>
      <c r="E93" s="33">
        <v>105.5</v>
      </c>
      <c r="F93" s="57">
        <v>7554.79</v>
      </c>
      <c r="H93" s="33">
        <v>157.5</v>
      </c>
      <c r="I93" s="57">
        <v>5345.1</v>
      </c>
    </row>
    <row r="94" spans="2:9">
      <c r="B94" s="33">
        <v>49.5</v>
      </c>
      <c r="C94" s="57">
        <v>6230.94</v>
      </c>
      <c r="E94" s="33">
        <v>106</v>
      </c>
      <c r="F94" s="57">
        <v>7756.89</v>
      </c>
      <c r="H94" s="33">
        <v>158</v>
      </c>
      <c r="I94" s="57">
        <v>5583.76</v>
      </c>
    </row>
    <row r="95" spans="2:9">
      <c r="B95" s="33">
        <v>50</v>
      </c>
      <c r="C95" s="57">
        <v>7089.69</v>
      </c>
      <c r="E95" s="33">
        <v>106.5</v>
      </c>
      <c r="F95" s="57">
        <v>7740.91</v>
      </c>
      <c r="H95" s="33">
        <v>158.5</v>
      </c>
      <c r="I95" s="57">
        <v>4938.55</v>
      </c>
    </row>
    <row r="96" spans="2:9">
      <c r="B96" s="33">
        <v>50.5</v>
      </c>
      <c r="C96" s="57">
        <v>7992.93</v>
      </c>
      <c r="E96" s="33">
        <v>107</v>
      </c>
      <c r="F96" s="57">
        <v>6615.54</v>
      </c>
      <c r="H96" s="33">
        <v>159</v>
      </c>
      <c r="I96" s="57">
        <v>5148.49</v>
      </c>
    </row>
    <row r="97" spans="2:9">
      <c r="B97" s="33">
        <v>51</v>
      </c>
      <c r="C97" s="57">
        <v>6792.9</v>
      </c>
      <c r="E97" s="33">
        <v>107.5</v>
      </c>
      <c r="F97" s="57">
        <v>6280.32</v>
      </c>
      <c r="H97" s="33">
        <v>159.5</v>
      </c>
      <c r="I97" s="57">
        <v>5206.8</v>
      </c>
    </row>
    <row r="98" spans="2:9">
      <c r="B98" s="33">
        <v>51.5</v>
      </c>
      <c r="C98" s="57">
        <v>5933.16</v>
      </c>
      <c r="E98" s="33">
        <v>108</v>
      </c>
      <c r="F98" s="57">
        <v>6196.77</v>
      </c>
      <c r="H98" s="33">
        <v>160</v>
      </c>
      <c r="I98" s="57">
        <v>5153.38</v>
      </c>
    </row>
    <row r="99" spans="2:9">
      <c r="B99" s="33">
        <v>52</v>
      </c>
      <c r="C99" s="57">
        <v>5901.74</v>
      </c>
      <c r="E99" s="33">
        <v>108.5</v>
      </c>
      <c r="F99" s="57">
        <v>5571.61</v>
      </c>
      <c r="H99" s="33">
        <v>160.5</v>
      </c>
      <c r="I99" s="57">
        <v>4597.32</v>
      </c>
    </row>
    <row r="100" spans="2:9">
      <c r="B100" s="33">
        <v>52.5</v>
      </c>
      <c r="C100" s="57">
        <v>6073.63</v>
      </c>
      <c r="E100" s="33">
        <v>109</v>
      </c>
      <c r="F100" s="57">
        <v>5431.71</v>
      </c>
      <c r="H100" s="33">
        <v>161</v>
      </c>
      <c r="I100" s="57">
        <v>4527.3</v>
      </c>
    </row>
    <row r="101" spans="2:9">
      <c r="B101" s="33">
        <v>53</v>
      </c>
      <c r="C101" s="57">
        <v>3644.01</v>
      </c>
      <c r="E101" s="33">
        <v>109.5</v>
      </c>
      <c r="F101" s="57">
        <v>4174.63</v>
      </c>
      <c r="H101" s="33">
        <v>161.5</v>
      </c>
      <c r="I101" s="57">
        <v>5102.67</v>
      </c>
    </row>
    <row r="102" spans="2:9">
      <c r="B102" s="33">
        <v>53.5</v>
      </c>
      <c r="C102" s="57">
        <v>4289.2299999999996</v>
      </c>
      <c r="E102" s="33">
        <v>110</v>
      </c>
      <c r="F102" s="57">
        <v>3976.2</v>
      </c>
      <c r="H102" s="33">
        <v>162</v>
      </c>
      <c r="I102" s="57">
        <v>4247.67</v>
      </c>
    </row>
    <row r="103" spans="2:9">
      <c r="B103" s="33">
        <v>54</v>
      </c>
      <c r="C103" s="57">
        <v>4983.29</v>
      </c>
      <c r="E103" s="33">
        <v>110.5</v>
      </c>
      <c r="F103" s="57">
        <v>3973.98</v>
      </c>
      <c r="H103" s="33">
        <v>162.5</v>
      </c>
      <c r="I103" s="57">
        <v>3848.26</v>
      </c>
    </row>
    <row r="104" spans="2:9">
      <c r="B104" s="33">
        <v>54.5</v>
      </c>
      <c r="C104" s="57">
        <v>5794.21</v>
      </c>
      <c r="E104" s="33">
        <v>111</v>
      </c>
      <c r="F104" s="57">
        <v>4363.96</v>
      </c>
      <c r="H104" s="33">
        <v>163</v>
      </c>
      <c r="I104" s="57">
        <v>3383.8</v>
      </c>
    </row>
    <row r="105" spans="2:9">
      <c r="B105" s="33">
        <v>55</v>
      </c>
      <c r="C105" s="57">
        <v>6433.25</v>
      </c>
      <c r="E105" s="33">
        <v>111.5</v>
      </c>
      <c r="F105" s="57">
        <v>4869.0600000000004</v>
      </c>
      <c r="H105" s="33">
        <v>163.5</v>
      </c>
      <c r="I105" s="57">
        <v>4267.96</v>
      </c>
    </row>
    <row r="106" spans="2:9">
      <c r="B106" s="33">
        <v>55.5</v>
      </c>
      <c r="C106" s="57">
        <v>6442.47</v>
      </c>
      <c r="E106" s="33">
        <v>112</v>
      </c>
      <c r="F106" s="57">
        <v>5432.42</v>
      </c>
      <c r="H106" s="33">
        <v>164</v>
      </c>
      <c r="I106" s="57">
        <v>4796.6000000000004</v>
      </c>
    </row>
    <row r="107" spans="2:9">
      <c r="B107" s="33">
        <v>56</v>
      </c>
      <c r="C107" s="57">
        <v>6523.19</v>
      </c>
      <c r="E107" s="34">
        <v>112.5</v>
      </c>
      <c r="F107" s="58">
        <v>4721.17</v>
      </c>
      <c r="H107" s="34">
        <v>164.5</v>
      </c>
      <c r="I107" s="58">
        <v>4417.7700000000004</v>
      </c>
    </row>
    <row r="108" spans="2:9">
      <c r="B108" s="34">
        <v>56.5</v>
      </c>
      <c r="C108" s="58">
        <v>7474.3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8"/>
  <sheetViews>
    <sheetView workbookViewId="0">
      <selection activeCell="H31" sqref="H31"/>
    </sheetView>
  </sheetViews>
  <sheetFormatPr defaultColWidth="8.85546875" defaultRowHeight="15"/>
  <cols>
    <col min="1" max="1" width="8.85546875" style="61"/>
    <col min="2" max="2" width="13.140625" style="61" customWidth="1"/>
    <col min="3" max="3" width="11" style="61" bestFit="1" customWidth="1"/>
    <col min="4" max="4" width="7" style="61" bestFit="1" customWidth="1"/>
    <col min="5" max="5" width="11" style="61" bestFit="1" customWidth="1"/>
    <col min="6" max="6" width="7" style="61" bestFit="1" customWidth="1"/>
    <col min="7" max="7" width="11" style="61" bestFit="1" customWidth="1"/>
    <col min="8" max="8" width="7" style="61" bestFit="1" customWidth="1"/>
    <col min="9" max="9" width="11" style="61" bestFit="1" customWidth="1"/>
    <col min="10" max="10" width="7" style="61" bestFit="1" customWidth="1"/>
    <col min="11" max="11" width="11" style="61" bestFit="1" customWidth="1"/>
    <col min="12" max="12" width="7" style="61" bestFit="1" customWidth="1"/>
    <col min="13" max="13" width="11" style="61" bestFit="1" customWidth="1"/>
    <col min="14" max="14" width="7" style="61" bestFit="1" customWidth="1"/>
    <col min="15" max="15" width="19.42578125" style="61" bestFit="1" customWidth="1"/>
    <col min="16" max="16" width="12.42578125" style="61" bestFit="1" customWidth="1"/>
    <col min="17" max="16384" width="8.85546875" style="61"/>
  </cols>
  <sheetData>
    <row r="1" spans="2:16" ht="15.75">
      <c r="B1" s="5" t="s">
        <v>277</v>
      </c>
    </row>
    <row r="2" spans="2:16">
      <c r="B2" s="60"/>
    </row>
    <row r="3" spans="2:16" ht="15.75">
      <c r="B3" s="116" t="s">
        <v>6</v>
      </c>
      <c r="C3" s="117" t="s">
        <v>243</v>
      </c>
      <c r="D3" s="118" t="s">
        <v>255</v>
      </c>
      <c r="E3" s="117" t="s">
        <v>244</v>
      </c>
      <c r="F3" s="118" t="s">
        <v>255</v>
      </c>
      <c r="G3" s="117" t="s">
        <v>245</v>
      </c>
      <c r="H3" s="118" t="s">
        <v>255</v>
      </c>
      <c r="I3" s="117" t="s">
        <v>246</v>
      </c>
      <c r="J3" s="118" t="s">
        <v>255</v>
      </c>
      <c r="K3" s="117" t="s">
        <v>247</v>
      </c>
      <c r="L3" s="118" t="s">
        <v>255</v>
      </c>
      <c r="M3" s="117" t="s">
        <v>248</v>
      </c>
      <c r="N3" s="117" t="s">
        <v>255</v>
      </c>
      <c r="O3" s="119" t="s">
        <v>250</v>
      </c>
      <c r="P3" s="120" t="s">
        <v>249</v>
      </c>
    </row>
    <row r="4" spans="2:16" ht="15.75">
      <c r="B4" s="121">
        <v>3</v>
      </c>
      <c r="C4" s="122">
        <v>9.613870590906419E-2</v>
      </c>
      <c r="D4" s="123">
        <v>1.2446151036859653E-2</v>
      </c>
      <c r="E4" s="122">
        <v>0.13576807922122675</v>
      </c>
      <c r="F4" s="123">
        <v>1.349735530875081E-2</v>
      </c>
      <c r="G4" s="122">
        <v>3.2810846172986502E-7</v>
      </c>
      <c r="H4" s="123">
        <v>9.3019984166735435E-7</v>
      </c>
      <c r="I4" s="122">
        <v>8.0762965741380678E-6</v>
      </c>
      <c r="J4" s="123">
        <v>2.5539492233291227E-5</v>
      </c>
      <c r="K4" s="122">
        <v>0.21700469841151268</v>
      </c>
      <c r="L4" s="123">
        <v>1.9768593582764407E-2</v>
      </c>
      <c r="M4" s="122">
        <v>0.3822583463968347</v>
      </c>
      <c r="N4" s="122">
        <v>1.9827269275311282E-2</v>
      </c>
      <c r="O4" s="124">
        <v>0.83117823434367422</v>
      </c>
      <c r="P4" s="124">
        <v>0.25605827246109647</v>
      </c>
    </row>
    <row r="5" spans="2:16" ht="15.75">
      <c r="B5" s="121">
        <v>11</v>
      </c>
      <c r="C5" s="122">
        <v>4.5727447204325186E-2</v>
      </c>
      <c r="D5" s="123">
        <v>1.5538469337366174E-2</v>
      </c>
      <c r="E5" s="122">
        <v>0.20454636501335982</v>
      </c>
      <c r="F5" s="123">
        <v>2.5326324440427494E-2</v>
      </c>
      <c r="G5" s="122">
        <v>3.212168744610408E-8</v>
      </c>
      <c r="H5" s="123">
        <v>1.01577694617726E-7</v>
      </c>
      <c r="I5" s="122">
        <v>0</v>
      </c>
      <c r="J5" s="123">
        <v>0</v>
      </c>
      <c r="K5" s="122">
        <v>0.27494712293866352</v>
      </c>
      <c r="L5" s="123">
        <v>3.3128289024533859E-2</v>
      </c>
      <c r="M5" s="122">
        <v>0.38935129990194178</v>
      </c>
      <c r="N5" s="122">
        <v>2.6207584582498816E-2</v>
      </c>
      <c r="O5" s="124">
        <v>0.91457226717997764</v>
      </c>
      <c r="P5" s="124">
        <v>0.31654505044704295</v>
      </c>
    </row>
    <row r="6" spans="2:16" ht="15.75">
      <c r="B6" s="121">
        <v>19</v>
      </c>
      <c r="C6" s="122">
        <v>1.8951726971320228E-2</v>
      </c>
      <c r="D6" s="123">
        <v>2.8160312213559597E-2</v>
      </c>
      <c r="E6" s="122">
        <v>0.42937510981734051</v>
      </c>
      <c r="F6" s="123">
        <v>0.10759221747292638</v>
      </c>
      <c r="G6" s="122">
        <v>6.230634583883625E-2</v>
      </c>
      <c r="H6" s="123">
        <v>3.5563294479535046E-2</v>
      </c>
      <c r="I6" s="122">
        <v>2.206157569842291E-2</v>
      </c>
      <c r="J6" s="123">
        <v>4.329564636387162E-2</v>
      </c>
      <c r="K6" s="122">
        <v>0.11552164592704424</v>
      </c>
      <c r="L6" s="123">
        <v>9.1972933935281193E-2</v>
      </c>
      <c r="M6" s="122">
        <v>0.31895919950474355</v>
      </c>
      <c r="N6" s="122">
        <v>7.0612944172938411E-2</v>
      </c>
      <c r="O6" s="124">
        <v>0.96717560375770772</v>
      </c>
      <c r="P6" s="124">
        <v>0.61416394280201136</v>
      </c>
    </row>
    <row r="7" spans="2:16" ht="15.75">
      <c r="B7" s="121">
        <v>27</v>
      </c>
      <c r="C7" s="122">
        <v>9.5506859768148836E-2</v>
      </c>
      <c r="D7" s="123">
        <v>1.7830641617095418E-2</v>
      </c>
      <c r="E7" s="122">
        <v>0.82898324500254095</v>
      </c>
      <c r="F7" s="123">
        <v>0.10249451166597395</v>
      </c>
      <c r="G7" s="122">
        <v>4.1076890821914406E-3</v>
      </c>
      <c r="H7" s="123">
        <v>9.5907350858341917E-3</v>
      </c>
      <c r="I7" s="122">
        <v>2.8098253455184484E-2</v>
      </c>
      <c r="J7" s="123">
        <v>2.4480575076707846E-2</v>
      </c>
      <c r="K7" s="122">
        <v>3.3172012857304985E-2</v>
      </c>
      <c r="L7" s="123">
        <v>6.0549237294124876E-2</v>
      </c>
      <c r="M7" s="122">
        <v>4.1629963613099251E-2</v>
      </c>
      <c r="N7" s="122">
        <v>5.7955824765384654E-2</v>
      </c>
      <c r="O7" s="124">
        <v>1.0314980237784699</v>
      </c>
      <c r="P7" s="124">
        <v>0.52239977555998329</v>
      </c>
    </row>
    <row r="8" spans="2:16" ht="15.75">
      <c r="B8" s="121">
        <v>31</v>
      </c>
      <c r="C8" s="122">
        <v>3.8731360929607432E-2</v>
      </c>
      <c r="D8" s="123">
        <v>2.0969450490100485E-2</v>
      </c>
      <c r="E8" s="122">
        <v>0.95344261717147349</v>
      </c>
      <c r="F8" s="123">
        <v>5.6456994836148307E-2</v>
      </c>
      <c r="G8" s="122">
        <v>7.7368403219940684E-4</v>
      </c>
      <c r="H8" s="123">
        <v>1.6603964235045489E-3</v>
      </c>
      <c r="I8" s="122">
        <v>2.0002848642172399E-2</v>
      </c>
      <c r="J8" s="123">
        <v>8.4883897774325166E-3</v>
      </c>
      <c r="K8" s="122">
        <v>1.7549575801020906E-4</v>
      </c>
      <c r="L8" s="123">
        <v>5.5496631501000002E-4</v>
      </c>
      <c r="M8" s="122">
        <v>4.7818482298078741E-3</v>
      </c>
      <c r="N8" s="122">
        <v>1.3517025983127016E-2</v>
      </c>
      <c r="O8" s="124">
        <v>1.0179078547632709</v>
      </c>
      <c r="P8" s="124">
        <v>0.3188216175627413</v>
      </c>
    </row>
    <row r="9" spans="2:16" ht="15.75">
      <c r="B9" s="121">
        <v>35</v>
      </c>
      <c r="C9" s="122">
        <v>8.4409191616347488E-3</v>
      </c>
      <c r="D9" s="123">
        <v>1.4075123913016784E-2</v>
      </c>
      <c r="E9" s="122">
        <v>0.94112426365405155</v>
      </c>
      <c r="F9" s="123">
        <v>4.8607248375531445E-2</v>
      </c>
      <c r="G9" s="122">
        <v>1.0500731466547307E-7</v>
      </c>
      <c r="H9" s="123">
        <v>1.8288840129977122E-7</v>
      </c>
      <c r="I9" s="122">
        <v>2.5580817680762757E-2</v>
      </c>
      <c r="J9" s="123">
        <v>1.7286950428988146E-2</v>
      </c>
      <c r="K9" s="122">
        <v>0</v>
      </c>
      <c r="L9" s="123">
        <v>0</v>
      </c>
      <c r="M9" s="122">
        <v>1.6643496094301925E-2</v>
      </c>
      <c r="N9" s="122">
        <v>2.7065330670734095E-2</v>
      </c>
      <c r="O9" s="124">
        <v>0.99178960159806551</v>
      </c>
      <c r="P9" s="124">
        <v>0.32716178914517474</v>
      </c>
    </row>
    <row r="10" spans="2:16" ht="15.75">
      <c r="B10" s="121">
        <v>43</v>
      </c>
      <c r="C10" s="122">
        <v>5.8129006921865081E-2</v>
      </c>
      <c r="D10" s="123">
        <v>1.1869049396501742E-2</v>
      </c>
      <c r="E10" s="122">
        <v>0.43290235155798673</v>
      </c>
      <c r="F10" s="123">
        <v>2.769432908392207E-3</v>
      </c>
      <c r="G10" s="122">
        <v>9.7495868197484924E-3</v>
      </c>
      <c r="H10" s="123">
        <v>1.7473708707853926E-2</v>
      </c>
      <c r="I10" s="122">
        <v>0.1406029193679138</v>
      </c>
      <c r="J10" s="123">
        <v>1.1095859030255287E-2</v>
      </c>
      <c r="K10" s="122">
        <v>2.7391455155636633E-4</v>
      </c>
      <c r="L10" s="123">
        <v>8.3682937237561546E-4</v>
      </c>
      <c r="M10" s="122">
        <v>0.20669943182361994</v>
      </c>
      <c r="N10" s="122">
        <v>2.019787376478991E-2</v>
      </c>
      <c r="O10" s="124">
        <v>0.84835721104269035</v>
      </c>
      <c r="P10" s="124">
        <v>0.25346154181683794</v>
      </c>
    </row>
    <row r="11" spans="2:16" ht="15.75">
      <c r="B11" s="121">
        <v>51</v>
      </c>
      <c r="C11" s="122">
        <v>3.1890358310059819E-2</v>
      </c>
      <c r="D11" s="123">
        <v>4.669857248598479E-3</v>
      </c>
      <c r="E11" s="122">
        <v>0.40832865471676405</v>
      </c>
      <c r="F11" s="123">
        <v>6.6565276247894656E-3</v>
      </c>
      <c r="G11" s="122">
        <v>4.1774579302653034E-2</v>
      </c>
      <c r="H11" s="123">
        <v>1.3276079317460842E-2</v>
      </c>
      <c r="I11" s="122">
        <v>0.13683095634614895</v>
      </c>
      <c r="J11" s="123">
        <v>1.281631308104845E-2</v>
      </c>
      <c r="K11" s="122">
        <v>3.0837860240993657E-2</v>
      </c>
      <c r="L11" s="123">
        <v>5.285073821909683E-3</v>
      </c>
      <c r="M11" s="122">
        <v>0.31012428203537068</v>
      </c>
      <c r="N11" s="122">
        <v>6.7222920827563785E-3</v>
      </c>
      <c r="O11" s="124">
        <v>0.95978669095199021</v>
      </c>
      <c r="P11" s="124">
        <v>0.22231991178606403</v>
      </c>
    </row>
    <row r="12" spans="2:16" ht="15.75">
      <c r="B12" s="121">
        <v>59</v>
      </c>
      <c r="C12" s="122">
        <v>0.20873495896088667</v>
      </c>
      <c r="D12" s="123">
        <v>3.2010097225967635E-2</v>
      </c>
      <c r="E12" s="122">
        <v>0.40948636402387095</v>
      </c>
      <c r="F12" s="123">
        <v>2.2157509653087066E-2</v>
      </c>
      <c r="G12" s="122">
        <v>3.9968496036617708E-2</v>
      </c>
      <c r="H12" s="123">
        <v>5.0981199508225501E-2</v>
      </c>
      <c r="I12" s="122">
        <v>0.1305653487122195</v>
      </c>
      <c r="J12" s="123">
        <v>5.7356525064498246E-2</v>
      </c>
      <c r="K12" s="122">
        <v>3.7174782446022125E-2</v>
      </c>
      <c r="L12" s="123">
        <v>2.9514392184580362E-2</v>
      </c>
      <c r="M12" s="122">
        <v>5.7960411525434373E-2</v>
      </c>
      <c r="N12" s="122">
        <v>7.4654288967061846E-2</v>
      </c>
      <c r="O12" s="124">
        <v>0.88389036170505131</v>
      </c>
      <c r="P12" s="124">
        <v>0.51640489211801688</v>
      </c>
    </row>
    <row r="13" spans="2:16" ht="15.75">
      <c r="B13" s="121">
        <v>67</v>
      </c>
      <c r="C13" s="122">
        <v>1.9374166270824909E-2</v>
      </c>
      <c r="D13" s="123">
        <v>7.1123215135995618E-3</v>
      </c>
      <c r="E13" s="122">
        <v>0.99331428047899073</v>
      </c>
      <c r="F13" s="123">
        <v>2.0871849633515991E-2</v>
      </c>
      <c r="G13" s="122">
        <v>2.4627787618851377E-4</v>
      </c>
      <c r="H13" s="123">
        <v>7.7879902606465103E-4</v>
      </c>
      <c r="I13" s="122">
        <v>8.5576626039154187E-4</v>
      </c>
      <c r="J13" s="123">
        <v>2.7061705275620092E-3</v>
      </c>
      <c r="K13" s="122">
        <v>7.0629411522168603E-2</v>
      </c>
      <c r="L13" s="123">
        <v>3.969147205654374E-2</v>
      </c>
      <c r="M13" s="122">
        <v>0</v>
      </c>
      <c r="N13" s="122">
        <v>0</v>
      </c>
      <c r="O13" s="124">
        <v>1.0844199024085643</v>
      </c>
      <c r="P13" s="124">
        <v>0.26675946610623952</v>
      </c>
    </row>
    <row r="14" spans="2:16" ht="15.75">
      <c r="B14" s="121">
        <v>71</v>
      </c>
      <c r="C14" s="122">
        <v>0</v>
      </c>
      <c r="D14" s="123">
        <v>0</v>
      </c>
      <c r="E14" s="122">
        <v>1</v>
      </c>
      <c r="F14" s="123">
        <v>0</v>
      </c>
      <c r="G14" s="122">
        <v>4.1423396166564749E-2</v>
      </c>
      <c r="H14" s="123">
        <v>1.184853868259377E-3</v>
      </c>
      <c r="I14" s="122">
        <v>1.0020968893878748E-7</v>
      </c>
      <c r="J14" s="123">
        <v>2.3339094054946323E-7</v>
      </c>
      <c r="K14" s="122">
        <v>2.8035745658444521E-3</v>
      </c>
      <c r="L14" s="123">
        <v>5.0515237833006557E-3</v>
      </c>
      <c r="M14" s="122">
        <v>0</v>
      </c>
      <c r="N14" s="122">
        <v>0</v>
      </c>
      <c r="O14" s="124">
        <v>1.044227070942098</v>
      </c>
      <c r="P14" s="124">
        <v>7.897221690253213E-2</v>
      </c>
    </row>
    <row r="15" spans="2:16" ht="15.75">
      <c r="B15" s="121">
        <v>75</v>
      </c>
      <c r="C15" s="122">
        <v>8.6659664653725432E-2</v>
      </c>
      <c r="D15" s="123">
        <v>1.0139152324546473E-2</v>
      </c>
      <c r="E15" s="122">
        <v>0.49634433202280714</v>
      </c>
      <c r="F15" s="123">
        <v>1.0086771768252635E-2</v>
      </c>
      <c r="G15" s="122">
        <v>8.7849553545424758E-2</v>
      </c>
      <c r="H15" s="123">
        <v>2.1608243421511797E-2</v>
      </c>
      <c r="I15" s="122">
        <v>1.7694883535426937E-3</v>
      </c>
      <c r="J15" s="123">
        <v>3.8710518856247727E-3</v>
      </c>
      <c r="K15" s="122">
        <v>0.1861997077425975</v>
      </c>
      <c r="L15" s="123">
        <v>5.7192643266254853E-2</v>
      </c>
      <c r="M15" s="122">
        <v>0.11223718803898555</v>
      </c>
      <c r="N15" s="122">
        <v>1.8397004601336656E-2</v>
      </c>
      <c r="O15" s="124">
        <v>0.97105993435708315</v>
      </c>
      <c r="P15" s="124">
        <v>0.34827412661225238</v>
      </c>
    </row>
    <row r="16" spans="2:16" ht="15.75">
      <c r="B16" s="121">
        <v>83</v>
      </c>
      <c r="C16" s="122">
        <v>8.6681904981980279E-2</v>
      </c>
      <c r="D16" s="123">
        <v>3.605493578575928E-2</v>
      </c>
      <c r="E16" s="122">
        <v>1.8665910587259977E-3</v>
      </c>
      <c r="F16" s="123">
        <v>1.9974126377027461E-3</v>
      </c>
      <c r="G16" s="122">
        <v>8.7532517241346169E-2</v>
      </c>
      <c r="H16" s="123">
        <v>6.2301654614492101E-2</v>
      </c>
      <c r="I16" s="122">
        <v>0.13394431830877382</v>
      </c>
      <c r="J16" s="123">
        <v>4.3048339809110492E-2</v>
      </c>
      <c r="K16" s="122">
        <v>6.5062511490657851E-2</v>
      </c>
      <c r="L16" s="123">
        <v>2.2651700548770135E-3</v>
      </c>
      <c r="M16" s="122">
        <v>0.40317921832075332</v>
      </c>
      <c r="N16" s="122">
        <v>5.9848716312897822E-2</v>
      </c>
      <c r="O16" s="124">
        <v>0.77826706140223734</v>
      </c>
      <c r="P16" s="124">
        <v>0.45333897826553526</v>
      </c>
    </row>
    <row r="17" spans="2:16" ht="15.75">
      <c r="B17" s="121">
        <v>91</v>
      </c>
      <c r="C17" s="122">
        <v>7.296393779119778E-2</v>
      </c>
      <c r="D17" s="123">
        <v>4.3255042277974632E-3</v>
      </c>
      <c r="E17" s="122">
        <v>0.11241057675013941</v>
      </c>
      <c r="F17" s="123">
        <v>2.3455807495537978E-3</v>
      </c>
      <c r="G17" s="122">
        <v>0.17366133213038595</v>
      </c>
      <c r="H17" s="123">
        <v>7.8568552105375347E-3</v>
      </c>
      <c r="I17" s="122">
        <v>4.0172006245848078E-3</v>
      </c>
      <c r="J17" s="123">
        <v>9.5602585315307936E-3</v>
      </c>
      <c r="K17" s="122">
        <v>6.3802711455913014E-2</v>
      </c>
      <c r="L17" s="123">
        <v>3.5186629085476643E-3</v>
      </c>
      <c r="M17" s="122">
        <v>0.49281971745536302</v>
      </c>
      <c r="N17" s="122">
        <v>1.2868828736064703E-2</v>
      </c>
      <c r="O17" s="124">
        <v>0.91967547620758405</v>
      </c>
      <c r="P17" s="124">
        <v>0.20118571113285347</v>
      </c>
    </row>
    <row r="18" spans="2:16" ht="15.75">
      <c r="B18" s="121">
        <v>99</v>
      </c>
      <c r="C18" s="122">
        <v>0.17083293492612678</v>
      </c>
      <c r="D18" s="123">
        <v>3.9287490683560695E-3</v>
      </c>
      <c r="E18" s="122">
        <v>0.18791937815002008</v>
      </c>
      <c r="F18" s="123">
        <v>1.284600916156653E-3</v>
      </c>
      <c r="G18" s="122">
        <v>0.26488026704287881</v>
      </c>
      <c r="H18" s="123">
        <v>3.6198195836204534E-3</v>
      </c>
      <c r="I18" s="122">
        <v>0.33374721258400497</v>
      </c>
      <c r="J18" s="123">
        <v>9.035326429129676E-3</v>
      </c>
      <c r="K18" s="122">
        <v>1.6222526544443737E-4</v>
      </c>
      <c r="L18" s="123">
        <v>5.1108886141742408E-4</v>
      </c>
      <c r="M18" s="122">
        <v>2.7204393113490168E-5</v>
      </c>
      <c r="N18" s="122">
        <v>8.6027844601228455E-5</v>
      </c>
      <c r="O18" s="124">
        <v>0.95756922236158859</v>
      </c>
      <c r="P18" s="124">
        <v>0.13588823607392034</v>
      </c>
    </row>
    <row r="19" spans="2:16" ht="15.75">
      <c r="B19" s="121">
        <v>107</v>
      </c>
      <c r="C19" s="122">
        <v>0.25946654168370675</v>
      </c>
      <c r="D19" s="123">
        <v>2.0031920793081512E-2</v>
      </c>
      <c r="E19" s="122">
        <v>0.29552591619948332</v>
      </c>
      <c r="F19" s="123">
        <v>1.9132239749683172E-2</v>
      </c>
      <c r="G19" s="122">
        <v>0.31637162038569511</v>
      </c>
      <c r="H19" s="123">
        <v>3.3322413317534563E-2</v>
      </c>
      <c r="I19" s="122">
        <v>1.2732113751495241E-2</v>
      </c>
      <c r="J19" s="123">
        <v>3.965340754305402E-2</v>
      </c>
      <c r="K19" s="122">
        <v>4.8694834072235016E-2</v>
      </c>
      <c r="L19" s="123">
        <v>2.3194672323475055E-2</v>
      </c>
      <c r="M19" s="122">
        <v>2.8100268036704886E-4</v>
      </c>
      <c r="N19" s="122">
        <v>8.8641118520373888E-4</v>
      </c>
      <c r="O19" s="124">
        <v>0.93307202877298234</v>
      </c>
      <c r="P19" s="124">
        <v>0.36908137979588196</v>
      </c>
    </row>
    <row r="20" spans="2:16" ht="15.75">
      <c r="B20" s="121">
        <v>115</v>
      </c>
      <c r="C20" s="122">
        <v>0.32203133133955281</v>
      </c>
      <c r="D20" s="123">
        <v>1.0416881606734287E-2</v>
      </c>
      <c r="E20" s="122">
        <v>8.4373244024934374E-2</v>
      </c>
      <c r="F20" s="123">
        <v>1.0733428873534498E-2</v>
      </c>
      <c r="G20" s="122">
        <v>0.31433719628578916</v>
      </c>
      <c r="H20" s="123">
        <v>1.7602978059619301E-2</v>
      </c>
      <c r="I20" s="122">
        <v>9.5327940475868941E-2</v>
      </c>
      <c r="J20" s="123">
        <v>1.9266852957889182E-2</v>
      </c>
      <c r="K20" s="122">
        <v>2.3894694118486021E-2</v>
      </c>
      <c r="L20" s="123">
        <v>1.2506823503045137E-2</v>
      </c>
      <c r="M20" s="122">
        <v>6.8414072670420628E-2</v>
      </c>
      <c r="N20" s="122">
        <v>1.556226697045626E-2</v>
      </c>
      <c r="O20" s="124">
        <v>0.90837847891505186</v>
      </c>
      <c r="P20" s="124">
        <v>0.29340966577684291</v>
      </c>
    </row>
    <row r="21" spans="2:16" ht="15.75">
      <c r="B21" s="121">
        <v>121</v>
      </c>
      <c r="C21" s="122">
        <v>0.26814278709643347</v>
      </c>
      <c r="D21" s="123">
        <v>2.2929043108533206E-2</v>
      </c>
      <c r="E21" s="122">
        <v>3.3974010238387982E-2</v>
      </c>
      <c r="F21" s="123">
        <v>7.6086200838537807E-3</v>
      </c>
      <c r="G21" s="122">
        <v>0.20639917007693948</v>
      </c>
      <c r="H21" s="123">
        <v>5.8940856629203918E-2</v>
      </c>
      <c r="I21" s="122">
        <v>0.36921271494601754</v>
      </c>
      <c r="J21" s="123">
        <v>6.8534299189564454E-2</v>
      </c>
      <c r="K21" s="122">
        <v>4.7918115434294653E-2</v>
      </c>
      <c r="L21" s="123">
        <v>9.6930989372220524E-3</v>
      </c>
      <c r="M21" s="122">
        <v>1.8098282145052125E-5</v>
      </c>
      <c r="N21" s="122">
        <v>3.420720625793229E-5</v>
      </c>
      <c r="O21" s="124">
        <v>0.92566489607421831</v>
      </c>
      <c r="P21" s="124">
        <v>0.40956089309727239</v>
      </c>
    </row>
    <row r="22" spans="2:16" ht="15.75">
      <c r="B22" s="121">
        <v>125</v>
      </c>
      <c r="C22" s="122">
        <v>3.3696406910229591E-2</v>
      </c>
      <c r="D22" s="123">
        <v>3.5854258015920085E-2</v>
      </c>
      <c r="E22" s="122">
        <v>9.0304094865671189E-2</v>
      </c>
      <c r="F22" s="123">
        <v>2.9513772207530806E-3</v>
      </c>
      <c r="G22" s="122">
        <v>0.32802280183454002</v>
      </c>
      <c r="H22" s="123">
        <v>7.1881966504787898E-2</v>
      </c>
      <c r="I22" s="122">
        <v>0.53221935224285444</v>
      </c>
      <c r="J22" s="123">
        <v>6.4218348308126644E-2</v>
      </c>
      <c r="K22" s="122">
        <v>0</v>
      </c>
      <c r="L22" s="123">
        <v>0</v>
      </c>
      <c r="M22" s="122">
        <v>6.3331008280716292E-2</v>
      </c>
      <c r="N22" s="122">
        <v>5.8282909712437179E-2</v>
      </c>
      <c r="O22" s="124">
        <v>1.0475736641340117</v>
      </c>
      <c r="P22" s="124">
        <v>0.4828963240303501</v>
      </c>
    </row>
    <row r="23" spans="2:16" ht="15.75">
      <c r="B23" s="121">
        <v>129</v>
      </c>
      <c r="C23" s="122">
        <v>0.17992479673660114</v>
      </c>
      <c r="D23" s="123">
        <v>3.494208643148241E-2</v>
      </c>
      <c r="E23" s="122">
        <v>0.17151049214174668</v>
      </c>
      <c r="F23" s="123">
        <v>1.4286115056564561E-2</v>
      </c>
      <c r="G23" s="122">
        <v>0.13485443003675426</v>
      </c>
      <c r="H23" s="123">
        <v>8.8283517260421496E-2</v>
      </c>
      <c r="I23" s="122">
        <v>0.53154664311044297</v>
      </c>
      <c r="J23" s="123">
        <v>0.10348872563174152</v>
      </c>
      <c r="K23" s="122">
        <v>8.2210108843887315E-3</v>
      </c>
      <c r="L23" s="123">
        <v>1.1657191479347248E-2</v>
      </c>
      <c r="M23" s="122">
        <v>2.8096574272255825E-6</v>
      </c>
      <c r="N23" s="122">
        <v>8.0650086744941707E-6</v>
      </c>
      <c r="O23" s="124">
        <v>1.026060182567361</v>
      </c>
      <c r="P23" s="124">
        <v>0.50265863254124243</v>
      </c>
    </row>
    <row r="24" spans="2:16" ht="15.75">
      <c r="B24" s="121">
        <v>133</v>
      </c>
      <c r="C24" s="122">
        <v>0.16033051760322067</v>
      </c>
      <c r="D24" s="123">
        <v>1.0341314788599003E-2</v>
      </c>
      <c r="E24" s="122">
        <v>8.4546689380635726E-2</v>
      </c>
      <c r="F24" s="123">
        <v>2.0537293913055511E-3</v>
      </c>
      <c r="G24" s="122">
        <v>0.39243052554794067</v>
      </c>
      <c r="H24" s="123">
        <v>1.5213618490317172E-2</v>
      </c>
      <c r="I24" s="122">
        <v>0.41192649965449579</v>
      </c>
      <c r="J24" s="123">
        <v>2.3951701770588248E-2</v>
      </c>
      <c r="K24" s="122">
        <v>2.6490036485901978E-4</v>
      </c>
      <c r="L24" s="123">
        <v>6.0504300856163088E-4</v>
      </c>
      <c r="M24" s="122">
        <v>9.8377137382444539E-4</v>
      </c>
      <c r="N24" s="122">
        <v>1.4634909282812034E-3</v>
      </c>
      <c r="O24" s="124">
        <v>1.0504829039249763</v>
      </c>
      <c r="P24" s="124">
        <v>0.23157914063588025</v>
      </c>
    </row>
    <row r="25" spans="2:16" ht="15.75">
      <c r="B25" s="121">
        <v>137</v>
      </c>
      <c r="C25" s="122">
        <v>0.13288621981862198</v>
      </c>
      <c r="D25" s="123">
        <v>3.666478783972324E-2</v>
      </c>
      <c r="E25" s="122">
        <v>0.42191140464604365</v>
      </c>
      <c r="F25" s="123">
        <v>3.8532465210353216E-2</v>
      </c>
      <c r="G25" s="122">
        <v>8.9224812065374581E-2</v>
      </c>
      <c r="H25" s="123">
        <v>4.8475073166241445E-2</v>
      </c>
      <c r="I25" s="122">
        <v>0.1464557840316065</v>
      </c>
      <c r="J25" s="123">
        <v>3.2126051359583178E-2</v>
      </c>
      <c r="K25" s="122">
        <v>7.8229890953532083E-2</v>
      </c>
      <c r="L25" s="123">
        <v>5.0256133553391341E-2</v>
      </c>
      <c r="M25" s="122">
        <v>6.2919324781845226E-2</v>
      </c>
      <c r="N25" s="122">
        <v>9.0880426904664025E-2</v>
      </c>
      <c r="O25" s="124">
        <v>0.93162743629702405</v>
      </c>
      <c r="P25" s="124">
        <v>0.54491736807882751</v>
      </c>
    </row>
    <row r="26" spans="2:16" ht="15.75">
      <c r="B26" s="121">
        <v>145</v>
      </c>
      <c r="C26" s="122">
        <v>0.42308813686628427</v>
      </c>
      <c r="D26" s="123">
        <v>1.190019212997525E-2</v>
      </c>
      <c r="E26" s="122">
        <v>0.12663631505610073</v>
      </c>
      <c r="F26" s="123">
        <v>1.8900301515806502E-3</v>
      </c>
      <c r="G26" s="122">
        <v>7.7892027744288356E-2</v>
      </c>
      <c r="H26" s="123">
        <v>2.7513426760857423E-2</v>
      </c>
      <c r="I26" s="122">
        <v>0.31531557829264911</v>
      </c>
      <c r="J26" s="123">
        <v>3.4064085324026779E-2</v>
      </c>
      <c r="K26" s="122">
        <v>6.4720835317614507E-5</v>
      </c>
      <c r="L26" s="123">
        <v>2.0435227603817337E-4</v>
      </c>
      <c r="M26" s="122">
        <v>1.6909899789639299E-6</v>
      </c>
      <c r="N26" s="122">
        <v>5.3473798340462329E-6</v>
      </c>
      <c r="O26" s="124">
        <v>0.94299846978461899</v>
      </c>
      <c r="P26" s="124">
        <v>0.2749135028009943</v>
      </c>
    </row>
    <row r="27" spans="2:16" ht="15.75">
      <c r="B27" s="121">
        <v>153</v>
      </c>
      <c r="C27" s="122">
        <v>0.43403438977363284</v>
      </c>
      <c r="D27" s="123">
        <v>3.3360027936077609E-3</v>
      </c>
      <c r="E27" s="122">
        <v>6.8160657098362804E-2</v>
      </c>
      <c r="F27" s="123">
        <v>1.3491549581507441E-3</v>
      </c>
      <c r="G27" s="122">
        <v>0.47963190774396824</v>
      </c>
      <c r="H27" s="123">
        <v>3.6686507884595224E-3</v>
      </c>
      <c r="I27" s="122">
        <v>2.3813760751890878E-7</v>
      </c>
      <c r="J27" s="123">
        <v>7.5305723630299081E-7</v>
      </c>
      <c r="K27" s="122">
        <v>1.8859823733577606E-4</v>
      </c>
      <c r="L27" s="123">
        <v>3.9364987157303525E-4</v>
      </c>
      <c r="M27" s="122">
        <v>1.1364794890031598E-5</v>
      </c>
      <c r="N27" s="122">
        <v>3.5938636993142682E-5</v>
      </c>
      <c r="O27" s="124">
        <v>0.98202715578579725</v>
      </c>
      <c r="P27" s="124">
        <v>9.3723796903563986E-2</v>
      </c>
    </row>
    <row r="28" spans="2:16" ht="15.75">
      <c r="B28" s="125">
        <v>161</v>
      </c>
      <c r="C28" s="126">
        <v>0.38264351231427496</v>
      </c>
      <c r="D28" s="127">
        <v>2.5836132493800665E-2</v>
      </c>
      <c r="E28" s="126">
        <v>1.7586905360201889E-2</v>
      </c>
      <c r="F28" s="127">
        <v>3.8692734492688928E-3</v>
      </c>
      <c r="G28" s="126">
        <v>0.42323269986962486</v>
      </c>
      <c r="H28" s="127">
        <v>3.2779077862153769E-2</v>
      </c>
      <c r="I28" s="126">
        <v>2.9090133320060782E-3</v>
      </c>
      <c r="J28" s="127">
        <v>6.8008661703959751E-3</v>
      </c>
      <c r="K28" s="126">
        <v>6.0373046345747618E-2</v>
      </c>
      <c r="L28" s="127">
        <v>3.9793100890239625E-3</v>
      </c>
      <c r="M28" s="126">
        <v>1.9090563336981829E-2</v>
      </c>
      <c r="N28" s="126">
        <v>5.642505823310702E-2</v>
      </c>
      <c r="O28" s="128">
        <v>0.9058357405588372</v>
      </c>
      <c r="P28" s="128">
        <v>0.36012458718858709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7"/>
  <sheetViews>
    <sheetView workbookViewId="0">
      <selection activeCell="H3" sqref="H3"/>
    </sheetView>
  </sheetViews>
  <sheetFormatPr defaultColWidth="8.85546875" defaultRowHeight="15.75"/>
  <cols>
    <col min="1" max="1" width="8.85546875" style="5"/>
    <col min="2" max="2" width="6.85546875" style="5" customWidth="1"/>
    <col min="3" max="3" width="6.140625" style="5" bestFit="1" customWidth="1"/>
    <col min="4" max="4" width="8" style="5" bestFit="1" customWidth="1"/>
    <col min="5" max="5" width="6.28515625" style="5" bestFit="1" customWidth="1"/>
    <col min="6" max="6" width="9.140625" style="5" bestFit="1" customWidth="1"/>
    <col min="7" max="7" width="6.42578125" style="5" bestFit="1" customWidth="1"/>
    <col min="8" max="8" width="9.28515625" style="5" bestFit="1" customWidth="1"/>
    <col min="9" max="9" width="5.85546875" style="5" bestFit="1" customWidth="1"/>
    <col min="10" max="10" width="8.7109375" style="5" bestFit="1" customWidth="1"/>
    <col min="11" max="11" width="5.7109375" style="5" bestFit="1" customWidth="1"/>
    <col min="12" max="12" width="8.5703125" style="5" bestFit="1" customWidth="1"/>
    <col min="13" max="13" width="6.140625" style="5" bestFit="1" customWidth="1"/>
    <col min="14" max="14" width="7.7109375" style="5" bestFit="1" customWidth="1"/>
    <col min="15" max="15" width="6.140625" style="5" bestFit="1" customWidth="1"/>
    <col min="16" max="16" width="9" style="5" bestFit="1" customWidth="1"/>
    <col min="17" max="17" width="5" style="5" bestFit="1" customWidth="1"/>
    <col min="18" max="18" width="7.5703125" style="5" bestFit="1" customWidth="1"/>
    <col min="19" max="19" width="5.140625" style="5" bestFit="1" customWidth="1"/>
    <col min="20" max="20" width="8" style="5" bestFit="1" customWidth="1"/>
    <col min="21" max="21" width="15" style="5" bestFit="1" customWidth="1"/>
    <col min="22" max="22" width="13.85546875" style="5" bestFit="1" customWidth="1"/>
    <col min="23" max="23" width="5.5703125" style="5" bestFit="1" customWidth="1"/>
    <col min="24" max="24" width="8.42578125" style="5" bestFit="1" customWidth="1"/>
    <col min="25" max="28" width="6.140625" style="5" bestFit="1" customWidth="1"/>
    <col min="29" max="29" width="6.28515625" style="5" bestFit="1" customWidth="1"/>
    <col min="30" max="30" width="8.85546875" style="5"/>
    <col min="31" max="31" width="5.28515625" style="5" bestFit="1" customWidth="1"/>
    <col min="32" max="33" width="5" style="5" bestFit="1" customWidth="1"/>
    <col min="34" max="34" width="5.28515625" style="5" bestFit="1" customWidth="1"/>
    <col min="35" max="36" width="4.7109375" style="5" bestFit="1" customWidth="1"/>
    <col min="37" max="38" width="5" style="5" bestFit="1" customWidth="1"/>
    <col min="39" max="40" width="4.140625" style="5" bestFit="1" customWidth="1"/>
    <col min="41" max="41" width="8.7109375" style="5" bestFit="1" customWidth="1"/>
    <col min="42" max="42" width="8.28515625" style="5" bestFit="1" customWidth="1"/>
    <col min="43" max="43" width="4.42578125" style="5" bestFit="1" customWidth="1"/>
    <col min="44" max="45" width="5" style="5" bestFit="1" customWidth="1"/>
    <col min="46" max="46" width="4.85546875" style="5" bestFit="1" customWidth="1"/>
    <col min="47" max="16384" width="8.85546875" style="5"/>
  </cols>
  <sheetData>
    <row r="1" spans="2:29">
      <c r="B1" s="5" t="s">
        <v>276</v>
      </c>
    </row>
    <row r="3" spans="2:29" ht="18.75">
      <c r="B3" s="62" t="s">
        <v>185</v>
      </c>
      <c r="C3" s="63" t="s">
        <v>256</v>
      </c>
      <c r="D3" s="64" t="s">
        <v>257</v>
      </c>
      <c r="E3" s="65" t="s">
        <v>258</v>
      </c>
      <c r="F3" s="64" t="s">
        <v>259</v>
      </c>
      <c r="G3" s="65" t="s">
        <v>260</v>
      </c>
      <c r="H3" s="64" t="s">
        <v>261</v>
      </c>
      <c r="I3" s="65" t="s">
        <v>186</v>
      </c>
      <c r="J3" s="64" t="s">
        <v>187</v>
      </c>
      <c r="K3" s="65" t="s">
        <v>188</v>
      </c>
      <c r="L3" s="64" t="s">
        <v>189</v>
      </c>
      <c r="M3" s="65" t="s">
        <v>190</v>
      </c>
      <c r="N3" s="64" t="s">
        <v>191</v>
      </c>
      <c r="O3" s="65" t="s">
        <v>262</v>
      </c>
      <c r="P3" s="64" t="s">
        <v>263</v>
      </c>
      <c r="Q3" s="65" t="s">
        <v>264</v>
      </c>
      <c r="R3" s="64" t="s">
        <v>265</v>
      </c>
      <c r="S3" s="65" t="s">
        <v>266</v>
      </c>
      <c r="T3" s="64" t="s">
        <v>267</v>
      </c>
      <c r="U3" s="66" t="s">
        <v>268</v>
      </c>
      <c r="V3" s="66" t="s">
        <v>269</v>
      </c>
      <c r="W3" s="65" t="s">
        <v>270</v>
      </c>
      <c r="X3" s="65" t="s">
        <v>271</v>
      </c>
      <c r="Y3" s="63" t="s">
        <v>192</v>
      </c>
      <c r="Z3" s="64" t="s">
        <v>193</v>
      </c>
      <c r="AA3" s="65" t="s">
        <v>194</v>
      </c>
      <c r="AB3" s="64" t="s">
        <v>195</v>
      </c>
      <c r="AC3" s="66" t="s">
        <v>196</v>
      </c>
    </row>
    <row r="4" spans="2:29">
      <c r="B4" s="67" t="s">
        <v>197</v>
      </c>
      <c r="C4" s="68" t="s">
        <v>198</v>
      </c>
      <c r="D4" s="69" t="s">
        <v>198</v>
      </c>
      <c r="E4" s="70" t="s">
        <v>198</v>
      </c>
      <c r="F4" s="69" t="s">
        <v>198</v>
      </c>
      <c r="G4" s="70" t="s">
        <v>198</v>
      </c>
      <c r="H4" s="69" t="s">
        <v>198</v>
      </c>
      <c r="I4" s="70" t="s">
        <v>198</v>
      </c>
      <c r="J4" s="69" t="s">
        <v>198</v>
      </c>
      <c r="K4" s="70" t="s">
        <v>198</v>
      </c>
      <c r="L4" s="69" t="s">
        <v>198</v>
      </c>
      <c r="M4" s="70" t="s">
        <v>198</v>
      </c>
      <c r="N4" s="69" t="s">
        <v>198</v>
      </c>
      <c r="O4" s="70" t="s">
        <v>198</v>
      </c>
      <c r="P4" s="69" t="s">
        <v>198</v>
      </c>
      <c r="Q4" s="70" t="s">
        <v>198</v>
      </c>
      <c r="R4" s="69" t="s">
        <v>198</v>
      </c>
      <c r="S4" s="70" t="s">
        <v>198</v>
      </c>
      <c r="T4" s="69" t="s">
        <v>198</v>
      </c>
      <c r="U4" s="67" t="s">
        <v>1</v>
      </c>
      <c r="V4" s="69" t="s">
        <v>1</v>
      </c>
      <c r="W4" s="70" t="s">
        <v>198</v>
      </c>
      <c r="X4" s="70" t="s">
        <v>198</v>
      </c>
      <c r="Y4" s="71" t="s">
        <v>199</v>
      </c>
      <c r="Z4" s="72" t="s">
        <v>199</v>
      </c>
      <c r="AA4" s="73" t="s">
        <v>199</v>
      </c>
      <c r="AB4" s="72" t="s">
        <v>199</v>
      </c>
      <c r="AC4" s="74" t="s">
        <v>1</v>
      </c>
    </row>
    <row r="5" spans="2:29">
      <c r="B5" s="75">
        <v>2.5</v>
      </c>
      <c r="C5" s="76">
        <v>48.52</v>
      </c>
      <c r="D5" s="77">
        <v>48.52</v>
      </c>
      <c r="E5" s="78">
        <v>13.42</v>
      </c>
      <c r="F5" s="77">
        <v>13.42</v>
      </c>
      <c r="G5" s="78">
        <v>6.66</v>
      </c>
      <c r="H5" s="77">
        <v>6.66</v>
      </c>
      <c r="I5" s="78">
        <v>0.66700000000000004</v>
      </c>
      <c r="J5" s="77">
        <v>0.66700000000000004</v>
      </c>
      <c r="K5" s="78">
        <v>4.83</v>
      </c>
      <c r="L5" s="77">
        <v>4.83</v>
      </c>
      <c r="M5" s="78">
        <v>4.12</v>
      </c>
      <c r="N5" s="77">
        <v>4.12</v>
      </c>
      <c r="O5" s="78">
        <v>3.66</v>
      </c>
      <c r="P5" s="77">
        <v>3.66</v>
      </c>
      <c r="Q5" s="78">
        <v>3.21</v>
      </c>
      <c r="R5" s="77">
        <v>3.21</v>
      </c>
      <c r="S5" s="78">
        <v>0.64100000000000001</v>
      </c>
      <c r="T5" s="77">
        <v>0.64100000000000001</v>
      </c>
      <c r="U5" s="79">
        <v>3.6154992548435172</v>
      </c>
      <c r="V5" s="77">
        <v>0.87704918032786883</v>
      </c>
      <c r="W5" s="78">
        <v>0.21</v>
      </c>
      <c r="X5" s="77">
        <v>0.21</v>
      </c>
      <c r="Y5" s="80">
        <v>45.1</v>
      </c>
      <c r="Z5" s="77">
        <v>45.1</v>
      </c>
      <c r="AA5" s="80">
        <v>16</v>
      </c>
      <c r="AB5" s="77">
        <v>16</v>
      </c>
      <c r="AC5" s="81">
        <f t="shared" ref="AC5:AC27" si="0">Z5/AB5</f>
        <v>2.8187500000000001</v>
      </c>
    </row>
    <row r="6" spans="2:29">
      <c r="B6" s="75">
        <v>7.5</v>
      </c>
      <c r="C6" s="76">
        <v>48.41</v>
      </c>
      <c r="D6" s="77">
        <v>48.41</v>
      </c>
      <c r="E6" s="78">
        <v>13.26</v>
      </c>
      <c r="F6" s="77">
        <v>13.26</v>
      </c>
      <c r="G6" s="78">
        <v>5.97</v>
      </c>
      <c r="H6" s="77">
        <v>5.97</v>
      </c>
      <c r="I6" s="78">
        <v>0.47</v>
      </c>
      <c r="J6" s="77">
        <v>0.47</v>
      </c>
      <c r="K6" s="78">
        <v>5.19</v>
      </c>
      <c r="L6" s="77">
        <v>5.19</v>
      </c>
      <c r="M6" s="78">
        <v>4.68</v>
      </c>
      <c r="N6" s="77">
        <v>4.68</v>
      </c>
      <c r="O6" s="78">
        <v>3.06</v>
      </c>
      <c r="P6" s="77">
        <v>3.06</v>
      </c>
      <c r="Q6" s="78">
        <v>3.38</v>
      </c>
      <c r="R6" s="77">
        <v>3.38</v>
      </c>
      <c r="S6" s="78">
        <v>0.61899999999999999</v>
      </c>
      <c r="T6" s="77">
        <v>0.61899999999999999</v>
      </c>
      <c r="U6" s="79">
        <v>3.6508295625942684</v>
      </c>
      <c r="V6" s="77">
        <v>1.1045751633986927</v>
      </c>
      <c r="W6" s="78">
        <v>0.19</v>
      </c>
      <c r="X6" s="77">
        <v>0.19</v>
      </c>
      <c r="Y6" s="80">
        <v>49.1</v>
      </c>
      <c r="Z6" s="77">
        <v>49.1</v>
      </c>
      <c r="AA6" s="80">
        <v>13</v>
      </c>
      <c r="AB6" s="77">
        <v>13</v>
      </c>
      <c r="AC6" s="81">
        <f t="shared" si="0"/>
        <v>3.7769230769230768</v>
      </c>
    </row>
    <row r="7" spans="2:29">
      <c r="B7" s="75">
        <v>14.5</v>
      </c>
      <c r="C7" s="76">
        <v>48.55</v>
      </c>
      <c r="D7" s="77">
        <v>48.55</v>
      </c>
      <c r="E7" s="78">
        <v>13.53</v>
      </c>
      <c r="F7" s="77">
        <v>13.53</v>
      </c>
      <c r="G7" s="78">
        <v>5.81</v>
      </c>
      <c r="H7" s="77">
        <v>5.81</v>
      </c>
      <c r="I7" s="78">
        <v>0.33700000000000002</v>
      </c>
      <c r="J7" s="77">
        <v>0.33700000000000002</v>
      </c>
      <c r="K7" s="78">
        <v>5.57</v>
      </c>
      <c r="L7" s="77">
        <v>5.57</v>
      </c>
      <c r="M7" s="78">
        <v>5.74</v>
      </c>
      <c r="N7" s="77">
        <v>5.74</v>
      </c>
      <c r="O7" s="78">
        <v>3.04</v>
      </c>
      <c r="P7" s="77">
        <v>3.04</v>
      </c>
      <c r="Q7" s="78">
        <v>3.46</v>
      </c>
      <c r="R7" s="77">
        <v>3.46</v>
      </c>
      <c r="S7" s="78">
        <v>0.65400000000000003</v>
      </c>
      <c r="T7" s="77">
        <v>0.65400000000000003</v>
      </c>
      <c r="U7" s="79">
        <v>3.5883222468588323</v>
      </c>
      <c r="V7" s="77">
        <v>1.138157894736842</v>
      </c>
      <c r="W7" s="78">
        <v>0.2</v>
      </c>
      <c r="X7" s="77">
        <v>0.2</v>
      </c>
      <c r="Y7" s="80">
        <v>47</v>
      </c>
      <c r="Z7" s="77">
        <v>47</v>
      </c>
      <c r="AA7" s="80">
        <v>13</v>
      </c>
      <c r="AB7" s="77">
        <v>13</v>
      </c>
      <c r="AC7" s="81">
        <f t="shared" si="0"/>
        <v>3.6153846153846154</v>
      </c>
    </row>
    <row r="8" spans="2:29">
      <c r="B8" s="75">
        <v>20.5</v>
      </c>
      <c r="C8" s="76">
        <v>47.66</v>
      </c>
      <c r="D8" s="77">
        <v>67.60766666666666</v>
      </c>
      <c r="E8" s="78">
        <v>12.5</v>
      </c>
      <c r="F8" s="77">
        <v>17.896066666666666</v>
      </c>
      <c r="G8" s="78">
        <v>5.15</v>
      </c>
      <c r="H8" s="77">
        <v>7.3503333333333343</v>
      </c>
      <c r="I8" s="78">
        <v>0.189</v>
      </c>
      <c r="J8" s="77">
        <v>0.26879999999999998</v>
      </c>
      <c r="K8" s="78">
        <v>6.09</v>
      </c>
      <c r="L8" s="77">
        <v>1.0803333333333331</v>
      </c>
      <c r="M8" s="78">
        <v>7.17</v>
      </c>
      <c r="N8" s="77">
        <v>-3.484</v>
      </c>
      <c r="O8" s="78">
        <v>3.11</v>
      </c>
      <c r="P8" s="77">
        <v>4.5477999999999996</v>
      </c>
      <c r="Q8" s="78">
        <v>3.27</v>
      </c>
      <c r="R8" s="77">
        <v>4.5295333333333332</v>
      </c>
      <c r="S8" s="78">
        <v>0.57699999999999996</v>
      </c>
      <c r="T8" s="77">
        <v>0.82609629629629622</v>
      </c>
      <c r="U8" s="79">
        <v>3.7777947481942027</v>
      </c>
      <c r="V8" s="77">
        <v>0.99598340589589107</v>
      </c>
      <c r="W8" s="78">
        <v>0.16</v>
      </c>
      <c r="X8" s="77">
        <v>0.22440000000000002</v>
      </c>
      <c r="Y8" s="80">
        <v>43.8</v>
      </c>
      <c r="Z8" s="77">
        <v>63.029466666666664</v>
      </c>
      <c r="AA8" s="80">
        <v>11</v>
      </c>
      <c r="AB8" s="82">
        <v>16.133333333333333</v>
      </c>
      <c r="AC8" s="81">
        <f t="shared" si="0"/>
        <v>3.9067851239669422</v>
      </c>
    </row>
    <row r="9" spans="2:29">
      <c r="B9" s="75">
        <v>22.5</v>
      </c>
      <c r="C9" s="76">
        <v>47.62</v>
      </c>
      <c r="D9" s="77">
        <v>67.548999999999992</v>
      </c>
      <c r="E9" s="78">
        <v>10.87</v>
      </c>
      <c r="F9" s="77">
        <v>15.505399999999998</v>
      </c>
      <c r="G9" s="78">
        <v>4.0999999999999996</v>
      </c>
      <c r="H9" s="77">
        <v>5.8103333333333333</v>
      </c>
      <c r="I9" s="78">
        <v>8.7999999999999995E-2</v>
      </c>
      <c r="J9" s="77">
        <v>0.12066666666666663</v>
      </c>
      <c r="K9" s="78">
        <v>6.63</v>
      </c>
      <c r="L9" s="77">
        <v>1.8723333333333332</v>
      </c>
      <c r="M9" s="78">
        <v>9.0299999999999994</v>
      </c>
      <c r="N9" s="77">
        <v>-0.75600000000000189</v>
      </c>
      <c r="O9" s="78">
        <v>2.62</v>
      </c>
      <c r="P9" s="77">
        <v>3.8291333333333331</v>
      </c>
      <c r="Q9" s="78">
        <v>2.81</v>
      </c>
      <c r="R9" s="77">
        <v>3.8548666666666667</v>
      </c>
      <c r="S9" s="78">
        <v>0.48799999999999999</v>
      </c>
      <c r="T9" s="77">
        <v>0.69556296296296294</v>
      </c>
      <c r="U9" s="79">
        <v>4.3564822577940587</v>
      </c>
      <c r="V9" s="77">
        <v>1.0067204067064786</v>
      </c>
      <c r="W9" s="78">
        <v>0.12</v>
      </c>
      <c r="X9" s="77">
        <v>0.16573333333333334</v>
      </c>
      <c r="Y9" s="80">
        <v>41.4</v>
      </c>
      <c r="Z9" s="77">
        <v>59.509466666666668</v>
      </c>
      <c r="AA9" s="80">
        <v>9</v>
      </c>
      <c r="AB9" s="77">
        <v>13.2</v>
      </c>
      <c r="AC9" s="81">
        <f t="shared" si="0"/>
        <v>4.5082929292929297</v>
      </c>
    </row>
    <row r="10" spans="2:29">
      <c r="B10" s="75">
        <v>32.5</v>
      </c>
      <c r="C10" s="76">
        <v>37.53</v>
      </c>
      <c r="D10" s="77">
        <v>52.75033333333333</v>
      </c>
      <c r="E10" s="78">
        <v>7.42</v>
      </c>
      <c r="F10" s="77">
        <v>10.445399999999998</v>
      </c>
      <c r="G10" s="78">
        <v>2.4300000000000002</v>
      </c>
      <c r="H10" s="77">
        <v>3.3610000000000007</v>
      </c>
      <c r="I10" s="78">
        <v>6.7000000000000004E-2</v>
      </c>
      <c r="J10" s="77">
        <v>8.9866666666666664E-2</v>
      </c>
      <c r="K10" s="78">
        <v>8.31</v>
      </c>
      <c r="L10" s="77">
        <v>4.3363333333333332</v>
      </c>
      <c r="M10" s="78">
        <v>17.16</v>
      </c>
      <c r="N10" s="77">
        <v>11.167999999999999</v>
      </c>
      <c r="O10" s="78">
        <v>1.81</v>
      </c>
      <c r="P10" s="77">
        <v>2.6411333333333333</v>
      </c>
      <c r="Q10" s="78">
        <v>2.16</v>
      </c>
      <c r="R10" s="77">
        <v>2.9015333333333326</v>
      </c>
      <c r="S10" s="78">
        <v>0.27300000000000002</v>
      </c>
      <c r="T10" s="77">
        <v>0.38022962962962964</v>
      </c>
      <c r="U10" s="79">
        <v>5.0501017991970958</v>
      </c>
      <c r="V10" s="77">
        <v>1.0985940379130168</v>
      </c>
      <c r="W10" s="78">
        <v>0.1</v>
      </c>
      <c r="X10" s="77">
        <v>0.13639999999999999</v>
      </c>
      <c r="Y10" s="80">
        <v>25.8</v>
      </c>
      <c r="Z10" s="77">
        <v>36.629466666666666</v>
      </c>
      <c r="AA10" s="80">
        <v>5</v>
      </c>
      <c r="AB10" s="77">
        <v>7.3333333333333339</v>
      </c>
      <c r="AC10" s="81">
        <f t="shared" si="0"/>
        <v>4.9949272727272724</v>
      </c>
    </row>
    <row r="11" spans="2:29">
      <c r="B11" s="75">
        <v>36.5</v>
      </c>
      <c r="C11" s="76">
        <v>38.020000000000003</v>
      </c>
      <c r="D11" s="77">
        <v>53.469000000000008</v>
      </c>
      <c r="E11" s="78">
        <v>7.46</v>
      </c>
      <c r="F11" s="77">
        <v>10.504066666666665</v>
      </c>
      <c r="G11" s="78">
        <v>2.4900000000000002</v>
      </c>
      <c r="H11" s="77">
        <v>3.4490000000000007</v>
      </c>
      <c r="I11" s="78">
        <v>0.126</v>
      </c>
      <c r="J11" s="77">
        <v>0.17639999999999997</v>
      </c>
      <c r="K11" s="78">
        <v>8.2799999999999994</v>
      </c>
      <c r="L11" s="77">
        <v>4.2923333333333309</v>
      </c>
      <c r="M11" s="78">
        <v>16.2</v>
      </c>
      <c r="N11" s="77">
        <v>9.76</v>
      </c>
      <c r="O11" s="78">
        <v>1.75</v>
      </c>
      <c r="P11" s="77">
        <v>2.5531333333333337</v>
      </c>
      <c r="Q11" s="78">
        <v>2.16</v>
      </c>
      <c r="R11" s="77">
        <v>2.9015333333333326</v>
      </c>
      <c r="S11" s="78">
        <v>0.28299999999999997</v>
      </c>
      <c r="T11" s="77">
        <v>0.39489629629629625</v>
      </c>
      <c r="U11" s="79">
        <v>5.0903142275055391</v>
      </c>
      <c r="V11" s="77">
        <v>1.1364597749170948</v>
      </c>
      <c r="W11" s="78">
        <v>0.09</v>
      </c>
      <c r="X11" s="77">
        <v>0.12173333333333333</v>
      </c>
      <c r="Y11" s="80">
        <v>26.3</v>
      </c>
      <c r="Z11" s="77">
        <v>37.3628</v>
      </c>
      <c r="AA11" s="80">
        <v>6</v>
      </c>
      <c r="AB11" s="77">
        <v>8.8000000000000007</v>
      </c>
      <c r="AC11" s="81">
        <f t="shared" si="0"/>
        <v>4.245772727272727</v>
      </c>
    </row>
    <row r="12" spans="2:29">
      <c r="B12" s="75">
        <v>38.5</v>
      </c>
      <c r="C12" s="76">
        <v>39.840000000000003</v>
      </c>
      <c r="D12" s="77">
        <v>56.138333333333343</v>
      </c>
      <c r="E12" s="78">
        <v>6.98</v>
      </c>
      <c r="F12" s="77">
        <v>9.800066666666666</v>
      </c>
      <c r="G12" s="78">
        <v>2.25</v>
      </c>
      <c r="H12" s="77">
        <v>3.097</v>
      </c>
      <c r="I12" s="78">
        <v>0.245</v>
      </c>
      <c r="J12" s="77">
        <v>0.35093333333333343</v>
      </c>
      <c r="K12" s="78">
        <v>8.09</v>
      </c>
      <c r="L12" s="77">
        <v>4.0136666666666665</v>
      </c>
      <c r="M12" s="78">
        <v>16.63</v>
      </c>
      <c r="N12" s="77">
        <v>10.390666666666666</v>
      </c>
      <c r="O12" s="78">
        <v>1.56</v>
      </c>
      <c r="P12" s="77">
        <v>2.2744666666666671</v>
      </c>
      <c r="Q12" s="78">
        <v>2.17</v>
      </c>
      <c r="R12" s="77">
        <v>2.9161999999999995</v>
      </c>
      <c r="S12" s="78">
        <v>0.27900000000000003</v>
      </c>
      <c r="T12" s="77">
        <v>0.38902962962962967</v>
      </c>
      <c r="U12" s="79">
        <v>5.7283623920925724</v>
      </c>
      <c r="V12" s="77">
        <v>1.2821467303690237</v>
      </c>
      <c r="W12" s="78">
        <v>0.08</v>
      </c>
      <c r="X12" s="77">
        <v>0.10706666666666667</v>
      </c>
      <c r="Y12" s="80">
        <v>25.3</v>
      </c>
      <c r="Z12" s="77">
        <v>35.896133333333331</v>
      </c>
      <c r="AA12" s="80">
        <v>5</v>
      </c>
      <c r="AB12" s="77">
        <v>7.3333333333333339</v>
      </c>
      <c r="AC12" s="81">
        <f t="shared" si="0"/>
        <v>4.8949272727272719</v>
      </c>
    </row>
    <row r="13" spans="2:29">
      <c r="B13" s="75">
        <v>44.5</v>
      </c>
      <c r="C13" s="76">
        <v>53.73</v>
      </c>
      <c r="D13" s="77">
        <v>53.73</v>
      </c>
      <c r="E13" s="78">
        <v>14.21</v>
      </c>
      <c r="F13" s="77">
        <v>14.21</v>
      </c>
      <c r="G13" s="78">
        <v>5.79</v>
      </c>
      <c r="H13" s="77">
        <v>5.79</v>
      </c>
      <c r="I13" s="78">
        <v>6.3E-2</v>
      </c>
      <c r="J13" s="77">
        <v>6.3E-2</v>
      </c>
      <c r="K13" s="78">
        <v>4.41</v>
      </c>
      <c r="L13" s="77">
        <v>4.41</v>
      </c>
      <c r="M13" s="78">
        <v>4.55</v>
      </c>
      <c r="N13" s="77">
        <v>4.55</v>
      </c>
      <c r="O13" s="78">
        <v>3.59</v>
      </c>
      <c r="P13" s="77">
        <v>3.59</v>
      </c>
      <c r="Q13" s="78">
        <v>2.92</v>
      </c>
      <c r="R13" s="77">
        <v>2.92</v>
      </c>
      <c r="S13" s="78">
        <v>0.73399999999999999</v>
      </c>
      <c r="T13" s="77">
        <v>0.73399999999999999</v>
      </c>
      <c r="U13" s="79">
        <v>3.7811400422237855</v>
      </c>
      <c r="V13" s="77">
        <v>0.8133704735376045</v>
      </c>
      <c r="W13" s="78">
        <v>0.16</v>
      </c>
      <c r="X13" s="77">
        <v>0.16</v>
      </c>
      <c r="Y13" s="80">
        <v>41.9</v>
      </c>
      <c r="Z13" s="77">
        <v>41.9</v>
      </c>
      <c r="AA13" s="80">
        <v>14</v>
      </c>
      <c r="AB13" s="77">
        <v>14</v>
      </c>
      <c r="AC13" s="81">
        <f t="shared" si="0"/>
        <v>2.9928571428571429</v>
      </c>
    </row>
    <row r="14" spans="2:29">
      <c r="B14" s="75">
        <v>47.5</v>
      </c>
      <c r="C14" s="76">
        <v>51.63</v>
      </c>
      <c r="D14" s="77">
        <v>51.63</v>
      </c>
      <c r="E14" s="78">
        <v>10.82</v>
      </c>
      <c r="F14" s="77">
        <v>10.82</v>
      </c>
      <c r="G14" s="78">
        <v>3.93</v>
      </c>
      <c r="H14" s="77">
        <v>3.93</v>
      </c>
      <c r="I14" s="78">
        <v>0.05</v>
      </c>
      <c r="J14" s="77">
        <v>0.05</v>
      </c>
      <c r="K14" s="78">
        <v>6.24</v>
      </c>
      <c r="L14" s="77">
        <v>6.24</v>
      </c>
      <c r="M14" s="78">
        <v>8.0299999999999994</v>
      </c>
      <c r="N14" s="77">
        <v>8.0299999999999994</v>
      </c>
      <c r="O14" s="78">
        <v>2.46</v>
      </c>
      <c r="P14" s="77">
        <v>2.46</v>
      </c>
      <c r="Q14" s="78">
        <v>2.7</v>
      </c>
      <c r="R14" s="77">
        <v>2.7</v>
      </c>
      <c r="S14" s="78">
        <v>0.48399999999999999</v>
      </c>
      <c r="T14" s="77">
        <v>0.48399999999999999</v>
      </c>
      <c r="U14" s="79">
        <v>4.7717190388170057</v>
      </c>
      <c r="V14" s="77">
        <v>1.0975609756097562</v>
      </c>
      <c r="W14" s="78">
        <v>0.12</v>
      </c>
      <c r="X14" s="77">
        <v>0.12</v>
      </c>
      <c r="Y14" s="80">
        <v>32.5</v>
      </c>
      <c r="Z14" s="77">
        <v>32.5</v>
      </c>
      <c r="AA14" s="80">
        <v>9</v>
      </c>
      <c r="AB14" s="77">
        <v>9</v>
      </c>
      <c r="AC14" s="81">
        <f t="shared" si="0"/>
        <v>3.6111111111111112</v>
      </c>
    </row>
    <row r="15" spans="2:29">
      <c r="B15" s="75">
        <v>54.5</v>
      </c>
      <c r="C15" s="76">
        <v>51.68</v>
      </c>
      <c r="D15" s="77">
        <v>51.68</v>
      </c>
      <c r="E15" s="78">
        <v>13.38</v>
      </c>
      <c r="F15" s="77">
        <v>13.38</v>
      </c>
      <c r="G15" s="78">
        <v>5.75</v>
      </c>
      <c r="H15" s="77">
        <v>5.75</v>
      </c>
      <c r="I15" s="78">
        <v>5.8999999999999997E-2</v>
      </c>
      <c r="J15" s="77">
        <v>5.8999999999999997E-2</v>
      </c>
      <c r="K15" s="78">
        <v>4.95</v>
      </c>
      <c r="L15" s="77">
        <v>4.95</v>
      </c>
      <c r="M15" s="78">
        <v>6.28</v>
      </c>
      <c r="N15" s="77">
        <v>6.28</v>
      </c>
      <c r="O15" s="78">
        <v>3.2</v>
      </c>
      <c r="P15" s="77">
        <v>3.2</v>
      </c>
      <c r="Q15" s="78">
        <v>3.01</v>
      </c>
      <c r="R15" s="77">
        <v>3.01</v>
      </c>
      <c r="S15" s="78">
        <v>0.71699999999999997</v>
      </c>
      <c r="T15" s="77">
        <v>0.71699999999999997</v>
      </c>
      <c r="U15" s="79">
        <v>3.8624813153961135</v>
      </c>
      <c r="V15" s="77">
        <v>0.94062499999999993</v>
      </c>
      <c r="W15" s="78">
        <v>0.16</v>
      </c>
      <c r="X15" s="77">
        <v>0.16</v>
      </c>
      <c r="Y15" s="80">
        <v>42.9</v>
      </c>
      <c r="Z15" s="77">
        <v>42.9</v>
      </c>
      <c r="AA15" s="80">
        <v>13</v>
      </c>
      <c r="AB15" s="77">
        <v>13</v>
      </c>
      <c r="AC15" s="81">
        <f t="shared" si="0"/>
        <v>3.3</v>
      </c>
    </row>
    <row r="16" spans="2:29">
      <c r="B16" s="75">
        <v>58.5</v>
      </c>
      <c r="C16" s="76">
        <v>50.21</v>
      </c>
      <c r="D16" s="77">
        <v>50.21</v>
      </c>
      <c r="E16" s="78">
        <v>12.97</v>
      </c>
      <c r="F16" s="77">
        <v>12.97</v>
      </c>
      <c r="G16" s="78">
        <v>4.9800000000000004</v>
      </c>
      <c r="H16" s="77">
        <v>4.9800000000000004</v>
      </c>
      <c r="I16" s="78">
        <v>5.8000000000000003E-2</v>
      </c>
      <c r="J16" s="77">
        <v>5.8000000000000003E-2</v>
      </c>
      <c r="K16" s="78">
        <v>5.09</v>
      </c>
      <c r="L16" s="77">
        <v>5.09</v>
      </c>
      <c r="M16" s="78">
        <v>7.5</v>
      </c>
      <c r="N16" s="77">
        <v>7.5</v>
      </c>
      <c r="O16" s="78">
        <v>3.01</v>
      </c>
      <c r="P16" s="77">
        <v>3.01</v>
      </c>
      <c r="Q16" s="78">
        <v>2.89</v>
      </c>
      <c r="R16" s="77">
        <v>2.89</v>
      </c>
      <c r="S16" s="78">
        <v>0.628</v>
      </c>
      <c r="T16" s="77">
        <v>0.628</v>
      </c>
      <c r="U16" s="79">
        <v>3.8712413261372398</v>
      </c>
      <c r="V16" s="77">
        <v>0.96013289036544858</v>
      </c>
      <c r="W16" s="78">
        <v>0.13</v>
      </c>
      <c r="X16" s="77">
        <v>0.13</v>
      </c>
      <c r="Y16" s="80">
        <v>44.2</v>
      </c>
      <c r="Z16" s="77">
        <v>44.2</v>
      </c>
      <c r="AA16" s="80">
        <v>12</v>
      </c>
      <c r="AB16" s="77">
        <v>12</v>
      </c>
      <c r="AC16" s="81">
        <f t="shared" si="0"/>
        <v>3.6833333333333336</v>
      </c>
    </row>
    <row r="17" spans="2:29">
      <c r="B17" s="75">
        <v>60.5</v>
      </c>
      <c r="C17" s="76">
        <v>47.88</v>
      </c>
      <c r="D17" s="77">
        <v>47.88</v>
      </c>
      <c r="E17" s="78">
        <v>11.33</v>
      </c>
      <c r="F17" s="77">
        <v>11.33</v>
      </c>
      <c r="G17" s="78">
        <v>4.12</v>
      </c>
      <c r="H17" s="77">
        <v>4.12</v>
      </c>
      <c r="I17" s="78">
        <v>5.2999999999999999E-2</v>
      </c>
      <c r="J17" s="77">
        <v>5.2999999999999999E-2</v>
      </c>
      <c r="K17" s="78">
        <v>5.62</v>
      </c>
      <c r="L17" s="77">
        <v>5.62</v>
      </c>
      <c r="M17" s="78">
        <v>10.220000000000001</v>
      </c>
      <c r="N17" s="77">
        <v>10.220000000000001</v>
      </c>
      <c r="O17" s="78">
        <v>2.58</v>
      </c>
      <c r="P17" s="77">
        <v>2.58</v>
      </c>
      <c r="Q17" s="78">
        <v>2.69</v>
      </c>
      <c r="R17" s="77">
        <v>2.69</v>
      </c>
      <c r="S17" s="78">
        <v>0.503</v>
      </c>
      <c r="T17" s="77">
        <v>0.503</v>
      </c>
      <c r="U17" s="79">
        <v>4.2259488084730803</v>
      </c>
      <c r="V17" s="77">
        <v>1.0426356589147285</v>
      </c>
      <c r="W17" s="78">
        <v>0.13</v>
      </c>
      <c r="X17" s="77">
        <v>0.13</v>
      </c>
      <c r="Y17" s="80">
        <v>34.200000000000003</v>
      </c>
      <c r="Z17" s="77">
        <v>34.200000000000003</v>
      </c>
      <c r="AA17" s="80">
        <v>10</v>
      </c>
      <c r="AB17" s="77">
        <v>10</v>
      </c>
      <c r="AC17" s="81">
        <f t="shared" si="0"/>
        <v>3.4200000000000004</v>
      </c>
    </row>
    <row r="18" spans="2:29">
      <c r="B18" s="75">
        <v>62.5</v>
      </c>
      <c r="C18" s="76">
        <v>46.09</v>
      </c>
      <c r="D18" s="77">
        <v>65.304999999999993</v>
      </c>
      <c r="E18" s="78">
        <v>9.59</v>
      </c>
      <c r="F18" s="77">
        <v>13.628066666666664</v>
      </c>
      <c r="G18" s="78">
        <v>3.24</v>
      </c>
      <c r="H18" s="77">
        <v>4.5490000000000013</v>
      </c>
      <c r="I18" s="78">
        <v>5.0999999999999997E-2</v>
      </c>
      <c r="J18" s="77">
        <v>6.6400000000000001E-2</v>
      </c>
      <c r="K18" s="78">
        <v>6.32</v>
      </c>
      <c r="L18" s="77">
        <v>1.4176666666666664</v>
      </c>
      <c r="M18" s="78">
        <v>12.78</v>
      </c>
      <c r="N18" s="77">
        <v>4.7439999999999998</v>
      </c>
      <c r="O18" s="78">
        <v>2.08</v>
      </c>
      <c r="P18" s="77">
        <v>3.0371333333333337</v>
      </c>
      <c r="Q18" s="78">
        <v>2.56</v>
      </c>
      <c r="R18" s="77">
        <v>3.4881999999999995</v>
      </c>
      <c r="S18" s="78">
        <v>0.40300000000000002</v>
      </c>
      <c r="T18" s="77">
        <v>0.57089629629629646</v>
      </c>
      <c r="U18" s="79">
        <v>4.7919489680610114</v>
      </c>
      <c r="V18" s="77">
        <v>1.1485172421362246</v>
      </c>
      <c r="W18" s="78">
        <v>0.09</v>
      </c>
      <c r="X18" s="77">
        <v>0.12173333333333333</v>
      </c>
      <c r="Y18" s="80">
        <v>32.6</v>
      </c>
      <c r="Z18" s="77">
        <v>46.602799999999995</v>
      </c>
      <c r="AA18" s="80">
        <v>7</v>
      </c>
      <c r="AB18" s="77">
        <v>10.266666666666667</v>
      </c>
      <c r="AC18" s="81">
        <f t="shared" si="0"/>
        <v>4.5392337662337656</v>
      </c>
    </row>
    <row r="19" spans="2:29">
      <c r="B19" s="75">
        <v>67.5</v>
      </c>
      <c r="C19" s="76">
        <v>42.9</v>
      </c>
      <c r="D19" s="77">
        <v>60.626333333333335</v>
      </c>
      <c r="E19" s="78">
        <v>7.48</v>
      </c>
      <c r="F19" s="77">
        <v>10.533399999999999</v>
      </c>
      <c r="G19" s="78">
        <v>2.0699999999999998</v>
      </c>
      <c r="H19" s="77">
        <v>2.8329999999999997</v>
      </c>
      <c r="I19" s="78">
        <v>5.0999999999999997E-2</v>
      </c>
      <c r="J19" s="77">
        <v>6.6400000000000001E-2</v>
      </c>
      <c r="K19" s="78">
        <v>7.75</v>
      </c>
      <c r="L19" s="77">
        <v>3.5150000000000001</v>
      </c>
      <c r="M19" s="78">
        <v>15.34</v>
      </c>
      <c r="N19" s="77">
        <v>8.4986666666666668</v>
      </c>
      <c r="O19" s="78">
        <v>1.57</v>
      </c>
      <c r="P19" s="77">
        <v>2.2891333333333335</v>
      </c>
      <c r="Q19" s="78">
        <v>2.35</v>
      </c>
      <c r="R19" s="77">
        <v>3.1801999999999992</v>
      </c>
      <c r="S19" s="78">
        <v>0.26900000000000002</v>
      </c>
      <c r="T19" s="77">
        <v>0.37436296296296306</v>
      </c>
      <c r="U19" s="79">
        <v>5.7556281289358937</v>
      </c>
      <c r="V19" s="77">
        <v>1.3892593994816083</v>
      </c>
      <c r="W19" s="78">
        <v>0.08</v>
      </c>
      <c r="X19" s="77">
        <v>0.10706666666666667</v>
      </c>
      <c r="Y19" s="80">
        <v>28.2</v>
      </c>
      <c r="Z19" s="77">
        <v>40.149466666666669</v>
      </c>
      <c r="AA19" s="80">
        <v>5</v>
      </c>
      <c r="AB19" s="77">
        <v>7.3333333333333339</v>
      </c>
      <c r="AC19" s="81">
        <f t="shared" si="0"/>
        <v>5.4749272727272729</v>
      </c>
    </row>
    <row r="20" spans="2:29">
      <c r="B20" s="75">
        <v>70.5</v>
      </c>
      <c r="C20" s="76">
        <v>43.52</v>
      </c>
      <c r="D20" s="77">
        <v>61.535666666666657</v>
      </c>
      <c r="E20" s="78">
        <v>7.57</v>
      </c>
      <c r="F20" s="77">
        <v>10.665399999999998</v>
      </c>
      <c r="G20" s="78">
        <v>2.36</v>
      </c>
      <c r="H20" s="77">
        <v>3.2583333333333337</v>
      </c>
      <c r="I20" s="78">
        <v>5.3999999999999999E-2</v>
      </c>
      <c r="J20" s="77">
        <v>7.0800000000000016E-2</v>
      </c>
      <c r="K20" s="78">
        <v>7.48</v>
      </c>
      <c r="L20" s="77">
        <v>3.1189999999999998</v>
      </c>
      <c r="M20" s="78">
        <v>14.85</v>
      </c>
      <c r="N20" s="77">
        <v>7.78</v>
      </c>
      <c r="O20" s="78">
        <v>1.65</v>
      </c>
      <c r="P20" s="77">
        <v>2.4064666666666668</v>
      </c>
      <c r="Q20" s="78">
        <v>2.33</v>
      </c>
      <c r="R20" s="77">
        <v>3.150866666666666</v>
      </c>
      <c r="S20" s="78">
        <v>0.27100000000000002</v>
      </c>
      <c r="T20" s="77">
        <v>0.37729629629629635</v>
      </c>
      <c r="U20" s="79">
        <v>5.7696538964001975</v>
      </c>
      <c r="V20" s="77">
        <v>1.3093331855832893</v>
      </c>
      <c r="W20" s="78">
        <v>0.08</v>
      </c>
      <c r="X20" s="77">
        <v>0.10706666666666667</v>
      </c>
      <c r="Y20" s="80">
        <v>28.6</v>
      </c>
      <c r="Z20" s="77">
        <v>40.736133333333335</v>
      </c>
      <c r="AA20" s="80">
        <v>5</v>
      </c>
      <c r="AB20" s="77">
        <v>7.3333333333333339</v>
      </c>
      <c r="AC20" s="81">
        <f t="shared" si="0"/>
        <v>5.554927272727272</v>
      </c>
    </row>
    <row r="21" spans="2:29">
      <c r="B21" s="75">
        <v>72.5</v>
      </c>
      <c r="C21" s="76">
        <v>46.65</v>
      </c>
      <c r="D21" s="77">
        <v>66.126333333333321</v>
      </c>
      <c r="E21" s="78">
        <v>8.11</v>
      </c>
      <c r="F21" s="77">
        <v>11.457399999999998</v>
      </c>
      <c r="G21" s="78">
        <v>2.89</v>
      </c>
      <c r="H21" s="77">
        <v>4.0356666666666676</v>
      </c>
      <c r="I21" s="78">
        <v>5.3999999999999999E-2</v>
      </c>
      <c r="J21" s="77">
        <v>7.0800000000000016E-2</v>
      </c>
      <c r="K21" s="78">
        <v>6.73</v>
      </c>
      <c r="L21" s="77">
        <v>2.0189999999999997</v>
      </c>
      <c r="M21" s="78">
        <v>13.14</v>
      </c>
      <c r="N21" s="77">
        <v>5.2720000000000002</v>
      </c>
      <c r="O21" s="78">
        <v>1.82</v>
      </c>
      <c r="P21" s="77">
        <v>2.6558000000000006</v>
      </c>
      <c r="Q21" s="78">
        <v>2.35</v>
      </c>
      <c r="R21" s="77">
        <v>3.1801999999999992</v>
      </c>
      <c r="S21" s="78">
        <v>0.312</v>
      </c>
      <c r="T21" s="77">
        <v>0.43742962962962961</v>
      </c>
      <c r="U21" s="79">
        <v>5.771495569093628</v>
      </c>
      <c r="V21" s="77">
        <v>1.1974546276075</v>
      </c>
      <c r="W21" s="78">
        <v>0.11</v>
      </c>
      <c r="X21" s="77">
        <v>0.15106666666666668</v>
      </c>
      <c r="Y21" s="80">
        <v>25.4</v>
      </c>
      <c r="Z21" s="77">
        <v>36.0428</v>
      </c>
      <c r="AA21" s="80">
        <v>6</v>
      </c>
      <c r="AB21" s="77">
        <v>8.8000000000000007</v>
      </c>
      <c r="AC21" s="81">
        <f t="shared" si="0"/>
        <v>4.0957727272727267</v>
      </c>
    </row>
    <row r="22" spans="2:29">
      <c r="B22" s="75">
        <v>76.5</v>
      </c>
      <c r="C22" s="76">
        <v>53.71</v>
      </c>
      <c r="D22" s="77">
        <v>53.71</v>
      </c>
      <c r="E22" s="78">
        <v>14.69</v>
      </c>
      <c r="F22" s="77">
        <v>14.69</v>
      </c>
      <c r="G22" s="78">
        <v>6.14</v>
      </c>
      <c r="H22" s="77">
        <v>6.14</v>
      </c>
      <c r="I22" s="78">
        <v>6.7000000000000004E-2</v>
      </c>
      <c r="J22" s="77">
        <v>6.7000000000000004E-2</v>
      </c>
      <c r="K22" s="78">
        <v>4.3600000000000003</v>
      </c>
      <c r="L22" s="77">
        <v>4.3600000000000003</v>
      </c>
      <c r="M22" s="78">
        <v>4.68</v>
      </c>
      <c r="N22" s="77">
        <v>4.68</v>
      </c>
      <c r="O22" s="78">
        <v>3.32</v>
      </c>
      <c r="P22" s="77">
        <v>3.32</v>
      </c>
      <c r="Q22" s="78">
        <v>2.97</v>
      </c>
      <c r="R22" s="77">
        <v>2.97</v>
      </c>
      <c r="S22" s="78">
        <v>0.80400000000000005</v>
      </c>
      <c r="T22" s="77">
        <v>0.80400000000000005</v>
      </c>
      <c r="U22" s="79">
        <v>3.6562287270251872</v>
      </c>
      <c r="V22" s="77">
        <v>0.89457831325301218</v>
      </c>
      <c r="W22" s="78">
        <v>0.17</v>
      </c>
      <c r="X22" s="77">
        <v>0.17</v>
      </c>
      <c r="Y22" s="80">
        <v>43.2</v>
      </c>
      <c r="Z22" s="77">
        <v>43.2</v>
      </c>
      <c r="AA22" s="80">
        <v>14</v>
      </c>
      <c r="AB22" s="77">
        <v>14</v>
      </c>
      <c r="AC22" s="81">
        <f t="shared" si="0"/>
        <v>3.0857142857142859</v>
      </c>
    </row>
    <row r="23" spans="2:29">
      <c r="B23" s="75">
        <v>80.5</v>
      </c>
      <c r="C23" s="76">
        <v>51.49</v>
      </c>
      <c r="D23" s="77">
        <v>51.49</v>
      </c>
      <c r="E23" s="78">
        <v>15.29</v>
      </c>
      <c r="F23" s="77">
        <v>15.29</v>
      </c>
      <c r="G23" s="78">
        <v>7.88</v>
      </c>
      <c r="H23" s="77">
        <v>7.88</v>
      </c>
      <c r="I23" s="78">
        <v>0.08</v>
      </c>
      <c r="J23" s="77">
        <v>0.08</v>
      </c>
      <c r="K23" s="78">
        <v>4.21</v>
      </c>
      <c r="L23" s="77">
        <v>4.21</v>
      </c>
      <c r="M23" s="78">
        <v>3.03</v>
      </c>
      <c r="N23" s="77">
        <v>3.03</v>
      </c>
      <c r="O23" s="78">
        <v>4.1900000000000004</v>
      </c>
      <c r="P23" s="77">
        <v>4.1900000000000004</v>
      </c>
      <c r="Q23" s="78">
        <v>3.25</v>
      </c>
      <c r="R23" s="77">
        <v>3.25</v>
      </c>
      <c r="S23" s="78">
        <v>0.84899999999999998</v>
      </c>
      <c r="T23" s="77">
        <v>0.84899999999999998</v>
      </c>
      <c r="U23" s="79">
        <v>3.3675604970569002</v>
      </c>
      <c r="V23" s="77">
        <v>0.7756563245823388</v>
      </c>
      <c r="W23" s="78">
        <v>0.17</v>
      </c>
      <c r="X23" s="77">
        <v>0.17</v>
      </c>
      <c r="Y23" s="80">
        <v>47.1</v>
      </c>
      <c r="Z23" s="77">
        <v>47.1</v>
      </c>
      <c r="AA23" s="80">
        <v>16</v>
      </c>
      <c r="AB23" s="77">
        <v>16</v>
      </c>
      <c r="AC23" s="81">
        <f t="shared" si="0"/>
        <v>2.9437500000000001</v>
      </c>
    </row>
    <row r="24" spans="2:29">
      <c r="B24" s="75">
        <v>92.5</v>
      </c>
      <c r="C24" s="76">
        <v>56.35</v>
      </c>
      <c r="D24" s="77">
        <v>56.35</v>
      </c>
      <c r="E24" s="78">
        <v>15.42</v>
      </c>
      <c r="F24" s="77">
        <v>15.42</v>
      </c>
      <c r="G24" s="78">
        <v>5.97</v>
      </c>
      <c r="H24" s="77">
        <v>5.97</v>
      </c>
      <c r="I24" s="78">
        <v>7.2999999999999995E-2</v>
      </c>
      <c r="J24" s="77">
        <v>7.2999999999999995E-2</v>
      </c>
      <c r="K24" s="78">
        <v>3.47</v>
      </c>
      <c r="L24" s="77">
        <v>3.47</v>
      </c>
      <c r="M24" s="78">
        <v>3.73</v>
      </c>
      <c r="N24" s="77">
        <v>3.73</v>
      </c>
      <c r="O24" s="78">
        <v>3.92</v>
      </c>
      <c r="P24" s="77">
        <v>3.92</v>
      </c>
      <c r="Q24" s="78">
        <v>2.67</v>
      </c>
      <c r="R24" s="77">
        <v>2.67</v>
      </c>
      <c r="S24" s="78">
        <v>0.76400000000000001</v>
      </c>
      <c r="T24" s="77">
        <v>0.76400000000000001</v>
      </c>
      <c r="U24" s="79">
        <v>3.6543450064850842</v>
      </c>
      <c r="V24" s="77">
        <v>0.68112244897959184</v>
      </c>
      <c r="W24" s="78">
        <v>0.17</v>
      </c>
      <c r="X24" s="77">
        <v>0.17</v>
      </c>
      <c r="Y24" s="80">
        <v>37.5</v>
      </c>
      <c r="Z24" s="77">
        <v>37.5</v>
      </c>
      <c r="AA24" s="80">
        <v>14</v>
      </c>
      <c r="AB24" s="77">
        <v>14</v>
      </c>
      <c r="AC24" s="81">
        <f t="shared" si="0"/>
        <v>2.6785714285714284</v>
      </c>
    </row>
    <row r="25" spans="2:29">
      <c r="B25" s="75">
        <v>98.5</v>
      </c>
      <c r="C25" s="76">
        <v>64.39</v>
      </c>
      <c r="D25" s="77">
        <v>64.39</v>
      </c>
      <c r="E25" s="78">
        <v>12.98</v>
      </c>
      <c r="F25" s="77">
        <v>12.98</v>
      </c>
      <c r="G25" s="78">
        <v>3.41</v>
      </c>
      <c r="H25" s="77">
        <v>3.41</v>
      </c>
      <c r="I25" s="78">
        <v>5.5E-2</v>
      </c>
      <c r="J25" s="77">
        <v>5.5E-2</v>
      </c>
      <c r="K25" s="78">
        <v>2.63</v>
      </c>
      <c r="L25" s="77">
        <v>2.63</v>
      </c>
      <c r="M25" s="78">
        <v>4.99</v>
      </c>
      <c r="N25" s="77">
        <v>4.99</v>
      </c>
      <c r="O25" s="78">
        <v>3.35</v>
      </c>
      <c r="P25" s="77">
        <v>3.35</v>
      </c>
      <c r="Q25" s="78">
        <v>2.38</v>
      </c>
      <c r="R25" s="77">
        <v>2.38</v>
      </c>
      <c r="S25" s="78">
        <v>0.497</v>
      </c>
      <c r="T25" s="77">
        <v>0.497</v>
      </c>
      <c r="U25" s="79">
        <v>4.9607087827426808</v>
      </c>
      <c r="V25" s="77">
        <v>0.71044776119402975</v>
      </c>
      <c r="W25" s="78">
        <v>0.14000000000000001</v>
      </c>
      <c r="X25" s="77">
        <v>0.14000000000000001</v>
      </c>
      <c r="Y25" s="80">
        <v>30.7</v>
      </c>
      <c r="Z25" s="77">
        <v>30.7</v>
      </c>
      <c r="AA25" s="80">
        <v>9</v>
      </c>
      <c r="AB25" s="77">
        <v>9</v>
      </c>
      <c r="AC25" s="81">
        <f t="shared" si="0"/>
        <v>3.411111111111111</v>
      </c>
    </row>
    <row r="26" spans="2:29">
      <c r="B26" s="75">
        <v>102.5</v>
      </c>
      <c r="C26" s="76">
        <v>55.47</v>
      </c>
      <c r="D26" s="77">
        <v>55.47</v>
      </c>
      <c r="E26" s="78">
        <v>13.23</v>
      </c>
      <c r="F26" s="77">
        <v>13.23</v>
      </c>
      <c r="G26" s="78">
        <v>5.12</v>
      </c>
      <c r="H26" s="77">
        <v>5.12</v>
      </c>
      <c r="I26" s="78">
        <v>6.3E-2</v>
      </c>
      <c r="J26" s="77">
        <v>6.3E-2</v>
      </c>
      <c r="K26" s="78">
        <v>3.84</v>
      </c>
      <c r="L26" s="77">
        <v>3.84</v>
      </c>
      <c r="M26" s="78">
        <v>4.53</v>
      </c>
      <c r="N26" s="77">
        <v>4.53</v>
      </c>
      <c r="O26" s="78">
        <v>3.31</v>
      </c>
      <c r="P26" s="77">
        <v>3.31</v>
      </c>
      <c r="Q26" s="78">
        <v>2.71</v>
      </c>
      <c r="R26" s="77">
        <v>2.71</v>
      </c>
      <c r="S26" s="78">
        <v>0.66800000000000004</v>
      </c>
      <c r="T26" s="77">
        <v>0.66800000000000004</v>
      </c>
      <c r="U26" s="79">
        <v>4.1927437641723353</v>
      </c>
      <c r="V26" s="77">
        <v>0.81873111782477337</v>
      </c>
      <c r="W26" s="78">
        <v>0.15</v>
      </c>
      <c r="X26" s="77">
        <v>0.15</v>
      </c>
      <c r="Y26" s="80">
        <v>34.1</v>
      </c>
      <c r="Z26" s="77">
        <v>34.1</v>
      </c>
      <c r="AA26" s="80">
        <v>12</v>
      </c>
      <c r="AB26" s="77">
        <v>12</v>
      </c>
      <c r="AC26" s="81">
        <f t="shared" si="0"/>
        <v>2.8416666666666668</v>
      </c>
    </row>
    <row r="27" spans="2:29">
      <c r="B27" s="83">
        <v>110.5</v>
      </c>
      <c r="C27" s="84">
        <v>59.41</v>
      </c>
      <c r="D27" s="85">
        <v>59.41</v>
      </c>
      <c r="E27" s="86">
        <v>13.59</v>
      </c>
      <c r="F27" s="85">
        <v>13.59</v>
      </c>
      <c r="G27" s="86">
        <v>4.8</v>
      </c>
      <c r="H27" s="85">
        <v>4.8</v>
      </c>
      <c r="I27" s="86">
        <v>5.7000000000000002E-2</v>
      </c>
      <c r="J27" s="85">
        <v>5.7000000000000002E-2</v>
      </c>
      <c r="K27" s="86">
        <v>3.55</v>
      </c>
      <c r="L27" s="85">
        <v>3.55</v>
      </c>
      <c r="M27" s="86">
        <v>4.7300000000000004</v>
      </c>
      <c r="N27" s="85">
        <v>4.7300000000000004</v>
      </c>
      <c r="O27" s="86">
        <v>3.09</v>
      </c>
      <c r="P27" s="85">
        <v>3.09</v>
      </c>
      <c r="Q27" s="86">
        <v>2.84</v>
      </c>
      <c r="R27" s="85">
        <v>2.84</v>
      </c>
      <c r="S27" s="86">
        <v>0.64400000000000002</v>
      </c>
      <c r="T27" s="85">
        <v>0.64400000000000002</v>
      </c>
      <c r="U27" s="87">
        <v>4.3715967623252387</v>
      </c>
      <c r="V27" s="85">
        <v>0.91909385113268605</v>
      </c>
      <c r="W27" s="86">
        <v>0.13</v>
      </c>
      <c r="X27" s="85">
        <v>0.13</v>
      </c>
      <c r="Y27" s="88">
        <v>38.5</v>
      </c>
      <c r="Z27" s="85">
        <v>38.5</v>
      </c>
      <c r="AA27" s="27">
        <v>11</v>
      </c>
      <c r="AB27" s="85">
        <v>11</v>
      </c>
      <c r="AC27" s="89">
        <f t="shared" si="0"/>
        <v>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SM 2.1 - Foraminifera</vt:lpstr>
      <vt:lpstr>SM 2.2 - Age model</vt:lpstr>
      <vt:lpstr>SM 2.3a - Grain size</vt:lpstr>
      <vt:lpstr>SM 2.3b - Magnetic sus</vt:lpstr>
      <vt:lpstr>SM 2.3c - TOC, TIC</vt:lpstr>
      <vt:lpstr>SM 2.3d - IRD</vt:lpstr>
      <vt:lpstr>SM 2.4 - Ca XRF</vt:lpstr>
      <vt:lpstr>SM 2.5 - SedUnMix</vt:lpstr>
      <vt:lpstr>SM 2.6 - Major oxide data</vt:lpstr>
      <vt:lpstr>SM 2.7a - REE JR175</vt:lpstr>
      <vt:lpstr>SM 2.7b - REE JR175 normalised</vt:lpstr>
      <vt:lpstr>SM 2.8a - Carbonate REE</vt:lpstr>
      <vt:lpstr>SM 2.8b - Carb REE normalised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dmxm76</dc:creator>
  <cp:lastModifiedBy>dmxm76</cp:lastModifiedBy>
  <dcterms:created xsi:type="dcterms:W3CDTF">2021-08-19T11:20:39Z</dcterms:created>
  <dcterms:modified xsi:type="dcterms:W3CDTF">2021-09-28T15:31:05Z</dcterms:modified>
</cp:coreProperties>
</file>