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nalDataAnalysis_Writing\Thesis20210503\ThesisSubmission\"/>
    </mc:Choice>
  </mc:AlternateContent>
  <bookViews>
    <workbookView xWindow="0" yWindow="0" windowWidth="28800" windowHeight="12450" tabRatio="932" activeTab="1"/>
  </bookViews>
  <sheets>
    <sheet name="RawData_mol" sheetId="18" r:id="rId1"/>
    <sheet name="Rain Ratio" sheetId="7" r:id="rId2"/>
    <sheet name="MoulinData" sheetId="4" r:id="rId3"/>
    <sheet name="Rain_Cyclic" sheetId="5" r:id="rId4"/>
    <sheet name="Laval_Stream" sheetId="19" r:id="rId5"/>
    <sheet name="Brusquet_Stream" sheetId="21" r:id="rId6"/>
    <sheet name="Laval_Seep_PW" sheetId="20" r:id="rId7"/>
    <sheet name="d34S_d18O" sheetId="22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7" l="1"/>
  <c r="O16" i="7"/>
  <c r="Q3" i="7" l="1"/>
  <c r="Q4" i="7"/>
  <c r="Q5" i="7"/>
  <c r="Q6" i="7"/>
  <c r="Q7" i="7"/>
  <c r="Q8" i="7"/>
  <c r="Q9" i="7"/>
  <c r="Q10" i="7"/>
  <c r="Q11" i="7"/>
  <c r="Q12" i="7"/>
  <c r="Q13" i="7"/>
  <c r="Q14" i="7"/>
  <c r="Q2" i="4" l="1"/>
  <c r="P2" i="4"/>
  <c r="O2" i="4"/>
  <c r="X4" i="21" l="1"/>
  <c r="X5" i="21"/>
  <c r="X6" i="21"/>
  <c r="X7" i="21"/>
  <c r="X8" i="21"/>
  <c r="X9" i="21"/>
  <c r="X10" i="21"/>
  <c r="X11" i="2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3" i="21"/>
  <c r="W4" i="21"/>
  <c r="W5" i="21"/>
  <c r="W6" i="21"/>
  <c r="W7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3" i="21"/>
  <c r="Z57" i="21" l="1"/>
  <c r="Y57" i="21"/>
  <c r="V57" i="21"/>
  <c r="U57" i="21"/>
  <c r="Z56" i="21"/>
  <c r="Y56" i="21"/>
  <c r="V56" i="21"/>
  <c r="U56" i="21"/>
  <c r="Z55" i="21"/>
  <c r="Y55" i="21"/>
  <c r="V55" i="21"/>
  <c r="U55" i="21"/>
  <c r="Z54" i="21"/>
  <c r="Y54" i="21"/>
  <c r="V54" i="21"/>
  <c r="U54" i="21"/>
  <c r="Z53" i="21"/>
  <c r="Y53" i="21"/>
  <c r="V53" i="21"/>
  <c r="U53" i="21"/>
  <c r="Z52" i="21"/>
  <c r="Y52" i="21"/>
  <c r="V52" i="21"/>
  <c r="U52" i="21"/>
  <c r="Z51" i="21"/>
  <c r="Y51" i="21"/>
  <c r="V51" i="21"/>
  <c r="U51" i="21"/>
  <c r="Z50" i="21"/>
  <c r="Y50" i="21"/>
  <c r="V50" i="21"/>
  <c r="U50" i="21"/>
  <c r="Z49" i="21"/>
  <c r="Y49" i="21"/>
  <c r="V49" i="21"/>
  <c r="U49" i="21"/>
  <c r="Z48" i="21"/>
  <c r="Y48" i="21"/>
  <c r="V48" i="21"/>
  <c r="U48" i="21"/>
  <c r="Z47" i="21"/>
  <c r="Y47" i="21"/>
  <c r="V47" i="21"/>
  <c r="U47" i="21"/>
  <c r="Z46" i="21"/>
  <c r="Y46" i="21"/>
  <c r="V46" i="21"/>
  <c r="U46" i="21"/>
  <c r="Z45" i="21"/>
  <c r="Y45" i="21"/>
  <c r="V45" i="21"/>
  <c r="U45" i="21"/>
  <c r="Z44" i="21"/>
  <c r="Y44" i="21"/>
  <c r="V44" i="21"/>
  <c r="U44" i="21"/>
  <c r="Z43" i="21"/>
  <c r="Y43" i="21"/>
  <c r="V43" i="21"/>
  <c r="U43" i="21"/>
  <c r="Z42" i="21"/>
  <c r="Y42" i="21"/>
  <c r="V42" i="21"/>
  <c r="U42" i="21"/>
  <c r="Z41" i="21"/>
  <c r="Y41" i="21"/>
  <c r="V41" i="21"/>
  <c r="U41" i="21"/>
  <c r="Z40" i="21"/>
  <c r="Y40" i="21"/>
  <c r="V40" i="21"/>
  <c r="U40" i="21"/>
  <c r="Z39" i="21"/>
  <c r="Y39" i="21"/>
  <c r="V39" i="21"/>
  <c r="U39" i="21"/>
  <c r="Z38" i="21"/>
  <c r="Y38" i="21"/>
  <c r="V38" i="21"/>
  <c r="U38" i="21"/>
  <c r="Z37" i="21"/>
  <c r="Y37" i="21"/>
  <c r="V37" i="21"/>
  <c r="U37" i="21"/>
  <c r="Z36" i="21"/>
  <c r="Y36" i="21"/>
  <c r="V36" i="21"/>
  <c r="U36" i="21"/>
  <c r="Z35" i="21"/>
  <c r="Y35" i="21"/>
  <c r="V35" i="21"/>
  <c r="U35" i="21"/>
  <c r="Z34" i="21"/>
  <c r="Y34" i="21"/>
  <c r="V34" i="21"/>
  <c r="U34" i="21"/>
  <c r="Z33" i="21"/>
  <c r="Y33" i="21"/>
  <c r="V33" i="21"/>
  <c r="U33" i="21"/>
  <c r="Z32" i="21"/>
  <c r="Y32" i="21"/>
  <c r="V32" i="21"/>
  <c r="U32" i="21"/>
  <c r="Z31" i="21"/>
  <c r="Y31" i="21"/>
  <c r="V31" i="21"/>
  <c r="U31" i="21"/>
  <c r="Z30" i="21"/>
  <c r="Y30" i="21"/>
  <c r="V30" i="21"/>
  <c r="U30" i="21"/>
  <c r="Z29" i="21"/>
  <c r="Y29" i="21"/>
  <c r="V29" i="21"/>
  <c r="U29" i="21"/>
  <c r="Z28" i="21"/>
  <c r="Y28" i="21"/>
  <c r="V28" i="21"/>
  <c r="U28" i="21"/>
  <c r="Z27" i="21"/>
  <c r="Y27" i="21"/>
  <c r="V27" i="21"/>
  <c r="U27" i="21"/>
  <c r="Z26" i="21"/>
  <c r="Y26" i="21"/>
  <c r="V26" i="21"/>
  <c r="U26" i="21"/>
  <c r="Z25" i="21"/>
  <c r="Y25" i="21"/>
  <c r="V25" i="21"/>
  <c r="U25" i="21"/>
  <c r="Z24" i="21"/>
  <c r="Y24" i="21"/>
  <c r="V24" i="21"/>
  <c r="U24" i="21"/>
  <c r="Z23" i="21"/>
  <c r="Y23" i="21"/>
  <c r="V23" i="21"/>
  <c r="U23" i="21"/>
  <c r="Z22" i="21"/>
  <c r="Y22" i="21"/>
  <c r="V22" i="21"/>
  <c r="U22" i="21"/>
  <c r="Z21" i="21"/>
  <c r="Y21" i="21"/>
  <c r="V21" i="21"/>
  <c r="U21" i="21"/>
  <c r="Z20" i="21"/>
  <c r="Y20" i="21"/>
  <c r="V20" i="21"/>
  <c r="U20" i="21"/>
  <c r="Z19" i="21"/>
  <c r="Y19" i="21"/>
  <c r="V19" i="21"/>
  <c r="U19" i="21"/>
  <c r="Z18" i="21"/>
  <c r="Y18" i="21"/>
  <c r="V18" i="21"/>
  <c r="U18" i="21"/>
  <c r="Z17" i="21"/>
  <c r="Y17" i="21"/>
  <c r="V17" i="21"/>
  <c r="U17" i="21"/>
  <c r="Z16" i="21"/>
  <c r="Y16" i="21"/>
  <c r="V16" i="21"/>
  <c r="U16" i="21"/>
  <c r="Z15" i="21"/>
  <c r="Y15" i="21"/>
  <c r="V15" i="21"/>
  <c r="U15" i="21"/>
  <c r="Z14" i="21"/>
  <c r="Y14" i="21"/>
  <c r="V14" i="21"/>
  <c r="U14" i="21"/>
  <c r="Z13" i="21"/>
  <c r="Y13" i="21"/>
  <c r="V13" i="21"/>
  <c r="U13" i="21"/>
  <c r="Z12" i="21"/>
  <c r="Y12" i="21"/>
  <c r="V12" i="21"/>
  <c r="U12" i="21"/>
  <c r="Z11" i="21"/>
  <c r="Y11" i="21"/>
  <c r="V11" i="21"/>
  <c r="U11" i="21"/>
  <c r="Z10" i="21"/>
  <c r="Y10" i="21"/>
  <c r="V10" i="21"/>
  <c r="U10" i="21"/>
  <c r="Z9" i="21"/>
  <c r="Y9" i="21"/>
  <c r="V9" i="21"/>
  <c r="U9" i="21"/>
  <c r="Z8" i="21"/>
  <c r="Y8" i="21"/>
  <c r="V8" i="21"/>
  <c r="U8" i="21"/>
  <c r="Z7" i="21"/>
  <c r="Y7" i="21"/>
  <c r="V7" i="21"/>
  <c r="U7" i="21"/>
  <c r="Z6" i="21"/>
  <c r="Y6" i="21"/>
  <c r="V6" i="21"/>
  <c r="U6" i="21"/>
  <c r="Z5" i="21"/>
  <c r="Y5" i="21"/>
  <c r="V5" i="21"/>
  <c r="U5" i="21"/>
  <c r="Z4" i="21"/>
  <c r="Y4" i="21"/>
  <c r="V4" i="21"/>
  <c r="U4" i="21"/>
  <c r="Z3" i="21"/>
  <c r="Y3" i="21"/>
  <c r="V3" i="21"/>
  <c r="U3" i="21"/>
  <c r="V4" i="19"/>
  <c r="W4" i="19"/>
  <c r="X4" i="19"/>
  <c r="Y4" i="19"/>
  <c r="Z4" i="19"/>
  <c r="V5" i="19"/>
  <c r="W5" i="19"/>
  <c r="X5" i="19"/>
  <c r="Y5" i="19"/>
  <c r="Z5" i="19"/>
  <c r="V6" i="19"/>
  <c r="W6" i="19"/>
  <c r="X6" i="19"/>
  <c r="Y6" i="19"/>
  <c r="Z6" i="19"/>
  <c r="V7" i="19"/>
  <c r="W7" i="19"/>
  <c r="X7" i="19"/>
  <c r="Y7" i="19"/>
  <c r="Z7" i="19"/>
  <c r="V8" i="19"/>
  <c r="W8" i="19"/>
  <c r="X8" i="19"/>
  <c r="Y8" i="19"/>
  <c r="Z8" i="19"/>
  <c r="V9" i="19"/>
  <c r="W9" i="19"/>
  <c r="X9" i="19"/>
  <c r="Y9" i="19"/>
  <c r="Z9" i="19"/>
  <c r="V10" i="19"/>
  <c r="W10" i="19"/>
  <c r="X10" i="19"/>
  <c r="Y10" i="19"/>
  <c r="Z10" i="19"/>
  <c r="V11" i="19"/>
  <c r="W11" i="19"/>
  <c r="X11" i="19"/>
  <c r="Y11" i="19"/>
  <c r="Z11" i="19"/>
  <c r="V12" i="19"/>
  <c r="W12" i="19"/>
  <c r="X12" i="19"/>
  <c r="Y12" i="19"/>
  <c r="Z12" i="19"/>
  <c r="V13" i="19"/>
  <c r="W13" i="19"/>
  <c r="X13" i="19"/>
  <c r="Y13" i="19"/>
  <c r="Z13" i="19"/>
  <c r="V14" i="19"/>
  <c r="W14" i="19"/>
  <c r="X14" i="19"/>
  <c r="Y14" i="19"/>
  <c r="Z14" i="19"/>
  <c r="V15" i="19"/>
  <c r="W15" i="19"/>
  <c r="X15" i="19"/>
  <c r="Y15" i="19"/>
  <c r="Z15" i="19"/>
  <c r="V16" i="19"/>
  <c r="W16" i="19"/>
  <c r="X16" i="19"/>
  <c r="Y16" i="19"/>
  <c r="Z16" i="19"/>
  <c r="V17" i="19"/>
  <c r="W17" i="19"/>
  <c r="X17" i="19"/>
  <c r="Y17" i="19"/>
  <c r="Z17" i="19"/>
  <c r="V18" i="19"/>
  <c r="W18" i="19"/>
  <c r="X18" i="19"/>
  <c r="Y18" i="19"/>
  <c r="Z18" i="19"/>
  <c r="V19" i="19"/>
  <c r="W19" i="19"/>
  <c r="X19" i="19"/>
  <c r="Y19" i="19"/>
  <c r="Z19" i="19"/>
  <c r="V20" i="19"/>
  <c r="W20" i="19"/>
  <c r="X20" i="19"/>
  <c r="Y20" i="19"/>
  <c r="Z20" i="19"/>
  <c r="V21" i="19"/>
  <c r="W21" i="19"/>
  <c r="X21" i="19"/>
  <c r="Y21" i="19"/>
  <c r="Z21" i="19"/>
  <c r="V22" i="19"/>
  <c r="W22" i="19"/>
  <c r="X22" i="19"/>
  <c r="Y22" i="19"/>
  <c r="Z22" i="19"/>
  <c r="V23" i="19"/>
  <c r="W23" i="19"/>
  <c r="X23" i="19"/>
  <c r="Y23" i="19"/>
  <c r="Z23" i="19"/>
  <c r="V24" i="19"/>
  <c r="W24" i="19"/>
  <c r="X24" i="19"/>
  <c r="Y24" i="19"/>
  <c r="Z24" i="19"/>
  <c r="V25" i="19"/>
  <c r="W25" i="19"/>
  <c r="X25" i="19"/>
  <c r="Y25" i="19"/>
  <c r="Z25" i="19"/>
  <c r="V26" i="19"/>
  <c r="W26" i="19"/>
  <c r="X26" i="19"/>
  <c r="Y26" i="19"/>
  <c r="Z26" i="19"/>
  <c r="V27" i="19"/>
  <c r="W27" i="19"/>
  <c r="X27" i="19"/>
  <c r="Y27" i="19"/>
  <c r="Z27" i="19"/>
  <c r="V28" i="19"/>
  <c r="W28" i="19"/>
  <c r="X28" i="19"/>
  <c r="Y28" i="19"/>
  <c r="Z28" i="19"/>
  <c r="V29" i="19"/>
  <c r="W29" i="19"/>
  <c r="X29" i="19"/>
  <c r="Y29" i="19"/>
  <c r="Z29" i="19"/>
  <c r="V30" i="19"/>
  <c r="W30" i="19"/>
  <c r="X30" i="19"/>
  <c r="Y30" i="19"/>
  <c r="Z30" i="19"/>
  <c r="V31" i="19"/>
  <c r="W31" i="19"/>
  <c r="X31" i="19"/>
  <c r="Y31" i="19"/>
  <c r="Z31" i="19"/>
  <c r="V32" i="19"/>
  <c r="W32" i="19"/>
  <c r="X32" i="19"/>
  <c r="Y32" i="19"/>
  <c r="Z32" i="19"/>
  <c r="V33" i="19"/>
  <c r="W33" i="19"/>
  <c r="X33" i="19"/>
  <c r="Y33" i="19"/>
  <c r="Z33" i="19"/>
  <c r="V34" i="19"/>
  <c r="W34" i="19"/>
  <c r="X34" i="19"/>
  <c r="Y34" i="19"/>
  <c r="Z34" i="19"/>
  <c r="V35" i="19"/>
  <c r="W35" i="19"/>
  <c r="X35" i="19"/>
  <c r="Y35" i="19"/>
  <c r="Z35" i="19"/>
  <c r="V36" i="19"/>
  <c r="W36" i="19"/>
  <c r="X36" i="19"/>
  <c r="Y36" i="19"/>
  <c r="Z36" i="19"/>
  <c r="V37" i="19"/>
  <c r="W37" i="19"/>
  <c r="X37" i="19"/>
  <c r="Y37" i="19"/>
  <c r="Z37" i="19"/>
  <c r="V38" i="19"/>
  <c r="W38" i="19"/>
  <c r="X38" i="19"/>
  <c r="Y38" i="19"/>
  <c r="Z38" i="19"/>
  <c r="V39" i="19"/>
  <c r="W39" i="19"/>
  <c r="X39" i="19"/>
  <c r="Y39" i="19"/>
  <c r="Z39" i="19"/>
  <c r="V40" i="19"/>
  <c r="W40" i="19"/>
  <c r="X40" i="19"/>
  <c r="Y40" i="19"/>
  <c r="Z40" i="19"/>
  <c r="V41" i="19"/>
  <c r="W41" i="19"/>
  <c r="X41" i="19"/>
  <c r="Y41" i="19"/>
  <c r="Z41" i="19"/>
  <c r="V42" i="19"/>
  <c r="W42" i="19"/>
  <c r="X42" i="19"/>
  <c r="Y42" i="19"/>
  <c r="Z42" i="19"/>
  <c r="V43" i="19"/>
  <c r="W43" i="19"/>
  <c r="X43" i="19"/>
  <c r="Y43" i="19"/>
  <c r="Z43" i="19"/>
  <c r="V44" i="19"/>
  <c r="W44" i="19"/>
  <c r="X44" i="19"/>
  <c r="Y44" i="19"/>
  <c r="Z44" i="19"/>
  <c r="V45" i="19"/>
  <c r="W45" i="19"/>
  <c r="X45" i="19"/>
  <c r="Y45" i="19"/>
  <c r="Z45" i="19"/>
  <c r="V46" i="19"/>
  <c r="W46" i="19"/>
  <c r="X46" i="19"/>
  <c r="Y46" i="19"/>
  <c r="Z46" i="19"/>
  <c r="V47" i="19"/>
  <c r="W47" i="19"/>
  <c r="X47" i="19"/>
  <c r="Y47" i="19"/>
  <c r="Z47" i="19"/>
  <c r="V48" i="19"/>
  <c r="W48" i="19"/>
  <c r="X48" i="19"/>
  <c r="Y48" i="19"/>
  <c r="Z48" i="19"/>
  <c r="V49" i="19"/>
  <c r="W49" i="19"/>
  <c r="X49" i="19"/>
  <c r="Y49" i="19"/>
  <c r="Z49" i="19"/>
  <c r="V50" i="19"/>
  <c r="W50" i="19"/>
  <c r="X50" i="19"/>
  <c r="Y50" i="19"/>
  <c r="Z50" i="19"/>
  <c r="V51" i="19"/>
  <c r="W51" i="19"/>
  <c r="X51" i="19"/>
  <c r="Y51" i="19"/>
  <c r="Z51" i="19"/>
  <c r="V52" i="19"/>
  <c r="W52" i="19"/>
  <c r="X52" i="19"/>
  <c r="Y52" i="19"/>
  <c r="Z52" i="19"/>
  <c r="V53" i="19"/>
  <c r="W53" i="19"/>
  <c r="X53" i="19"/>
  <c r="Y53" i="19"/>
  <c r="Z53" i="19"/>
  <c r="V54" i="19"/>
  <c r="W54" i="19"/>
  <c r="X54" i="19"/>
  <c r="Y54" i="19"/>
  <c r="Z54" i="19"/>
  <c r="V55" i="19"/>
  <c r="W55" i="19"/>
  <c r="X55" i="19"/>
  <c r="Y55" i="19"/>
  <c r="Z55" i="19"/>
  <c r="V56" i="19"/>
  <c r="W56" i="19"/>
  <c r="X56" i="19"/>
  <c r="Y56" i="19"/>
  <c r="Z56" i="19"/>
  <c r="V57" i="19"/>
  <c r="W57" i="19"/>
  <c r="X57" i="19"/>
  <c r="Y57" i="19"/>
  <c r="Z57" i="19"/>
  <c r="V58" i="19"/>
  <c r="W58" i="19"/>
  <c r="X58" i="19"/>
  <c r="Y58" i="19"/>
  <c r="Z58" i="19"/>
  <c r="V59" i="19"/>
  <c r="W59" i="19"/>
  <c r="X59" i="19"/>
  <c r="Y59" i="19"/>
  <c r="Z59" i="19"/>
  <c r="V60" i="19"/>
  <c r="W60" i="19"/>
  <c r="X60" i="19"/>
  <c r="Y60" i="19"/>
  <c r="Z60" i="19"/>
  <c r="V61" i="19"/>
  <c r="W61" i="19"/>
  <c r="X61" i="19"/>
  <c r="Y61" i="19"/>
  <c r="Z61" i="19"/>
  <c r="V62" i="19"/>
  <c r="W62" i="19"/>
  <c r="X62" i="19"/>
  <c r="Y62" i="19"/>
  <c r="Z62" i="19"/>
  <c r="V63" i="19"/>
  <c r="W63" i="19"/>
  <c r="X63" i="19"/>
  <c r="Y63" i="19"/>
  <c r="Z63" i="19"/>
  <c r="V64" i="19"/>
  <c r="W64" i="19"/>
  <c r="X64" i="19"/>
  <c r="Y64" i="19"/>
  <c r="Z64" i="19"/>
  <c r="V65" i="19"/>
  <c r="W65" i="19"/>
  <c r="X65" i="19"/>
  <c r="Y65" i="19"/>
  <c r="Z65" i="19"/>
  <c r="V66" i="19"/>
  <c r="W66" i="19"/>
  <c r="X66" i="19"/>
  <c r="Y66" i="19"/>
  <c r="Z66" i="19"/>
  <c r="V67" i="19"/>
  <c r="W67" i="19"/>
  <c r="X67" i="19"/>
  <c r="Y67" i="19"/>
  <c r="Z67" i="19"/>
  <c r="V68" i="19"/>
  <c r="W68" i="19"/>
  <c r="X68" i="19"/>
  <c r="Y68" i="19"/>
  <c r="Z68" i="19"/>
  <c r="V69" i="19"/>
  <c r="W69" i="19"/>
  <c r="X69" i="19"/>
  <c r="Y69" i="19"/>
  <c r="Z69" i="19"/>
  <c r="V70" i="19"/>
  <c r="W70" i="19"/>
  <c r="X70" i="19"/>
  <c r="Y70" i="19"/>
  <c r="Z70" i="19"/>
  <c r="V71" i="19"/>
  <c r="W71" i="19"/>
  <c r="X71" i="19"/>
  <c r="Y71" i="19"/>
  <c r="Z71" i="19"/>
  <c r="V72" i="19"/>
  <c r="W72" i="19"/>
  <c r="X72" i="19"/>
  <c r="Y72" i="19"/>
  <c r="Z72" i="19"/>
  <c r="V73" i="19"/>
  <c r="W73" i="19"/>
  <c r="X73" i="19"/>
  <c r="Y73" i="19"/>
  <c r="Z73" i="19"/>
  <c r="V74" i="19"/>
  <c r="W74" i="19"/>
  <c r="X74" i="19"/>
  <c r="Y74" i="19"/>
  <c r="Z74" i="19"/>
  <c r="V75" i="19"/>
  <c r="W75" i="19"/>
  <c r="X75" i="19"/>
  <c r="Y75" i="19"/>
  <c r="Z75" i="19"/>
  <c r="V76" i="19"/>
  <c r="W76" i="19"/>
  <c r="X76" i="19"/>
  <c r="Y76" i="19"/>
  <c r="Z76" i="19"/>
  <c r="V77" i="19"/>
  <c r="W77" i="19"/>
  <c r="X77" i="19"/>
  <c r="Y77" i="19"/>
  <c r="Z77" i="19"/>
  <c r="V78" i="19"/>
  <c r="W78" i="19"/>
  <c r="X78" i="19"/>
  <c r="Y78" i="19"/>
  <c r="Z78" i="19"/>
  <c r="V79" i="19"/>
  <c r="W79" i="19"/>
  <c r="X79" i="19"/>
  <c r="Y79" i="19"/>
  <c r="Z79" i="19"/>
  <c r="V80" i="19"/>
  <c r="W80" i="19"/>
  <c r="X80" i="19"/>
  <c r="Y80" i="19"/>
  <c r="Z80" i="19"/>
  <c r="V81" i="19"/>
  <c r="W81" i="19"/>
  <c r="X81" i="19"/>
  <c r="Y81" i="19"/>
  <c r="Z81" i="19"/>
  <c r="V82" i="19"/>
  <c r="W82" i="19"/>
  <c r="X82" i="19"/>
  <c r="Y82" i="19"/>
  <c r="Z82" i="19"/>
  <c r="V83" i="19"/>
  <c r="W83" i="19"/>
  <c r="X83" i="19"/>
  <c r="Y83" i="19"/>
  <c r="Z83" i="19"/>
  <c r="V84" i="19"/>
  <c r="W84" i="19"/>
  <c r="X84" i="19"/>
  <c r="Y84" i="19"/>
  <c r="Z84" i="19"/>
  <c r="V85" i="19"/>
  <c r="W85" i="19"/>
  <c r="X85" i="19"/>
  <c r="Y85" i="19"/>
  <c r="Z85" i="19"/>
  <c r="V86" i="19"/>
  <c r="W86" i="19"/>
  <c r="X86" i="19"/>
  <c r="Y86" i="19"/>
  <c r="Z86" i="19"/>
  <c r="V87" i="19"/>
  <c r="W87" i="19"/>
  <c r="X87" i="19"/>
  <c r="Y87" i="19"/>
  <c r="Z87" i="19"/>
  <c r="V88" i="19"/>
  <c r="W88" i="19"/>
  <c r="X88" i="19"/>
  <c r="Y88" i="19"/>
  <c r="Z88" i="19"/>
  <c r="V89" i="19"/>
  <c r="W89" i="19"/>
  <c r="X89" i="19"/>
  <c r="Y89" i="19"/>
  <c r="Z89" i="19"/>
  <c r="V90" i="19"/>
  <c r="W90" i="19"/>
  <c r="X90" i="19"/>
  <c r="Y90" i="19"/>
  <c r="Z90" i="19"/>
  <c r="V91" i="19"/>
  <c r="W91" i="19"/>
  <c r="X91" i="19"/>
  <c r="Y91" i="19"/>
  <c r="Z91" i="19"/>
  <c r="V92" i="19"/>
  <c r="W92" i="19"/>
  <c r="X92" i="19"/>
  <c r="Y92" i="19"/>
  <c r="Z92" i="19"/>
  <c r="V93" i="19"/>
  <c r="W93" i="19"/>
  <c r="X93" i="19"/>
  <c r="Y93" i="19"/>
  <c r="Z93" i="19"/>
  <c r="V94" i="19"/>
  <c r="W94" i="19"/>
  <c r="X94" i="19"/>
  <c r="Y94" i="19"/>
  <c r="Z94" i="19"/>
  <c r="V95" i="19"/>
  <c r="W95" i="19"/>
  <c r="X95" i="19"/>
  <c r="Y95" i="19"/>
  <c r="Z95" i="19"/>
  <c r="V96" i="19"/>
  <c r="W96" i="19"/>
  <c r="X96" i="19"/>
  <c r="Y96" i="19"/>
  <c r="Z96" i="19"/>
  <c r="V97" i="19"/>
  <c r="W97" i="19"/>
  <c r="X97" i="19"/>
  <c r="Y97" i="19"/>
  <c r="Z97" i="19"/>
  <c r="V98" i="19"/>
  <c r="W98" i="19"/>
  <c r="X98" i="19"/>
  <c r="Y98" i="19"/>
  <c r="Z98" i="19"/>
  <c r="V99" i="19"/>
  <c r="W99" i="19"/>
  <c r="X99" i="19"/>
  <c r="Y99" i="19"/>
  <c r="Z99" i="19"/>
  <c r="V100" i="19"/>
  <c r="W100" i="19"/>
  <c r="X100" i="19"/>
  <c r="Y100" i="19"/>
  <c r="Z100" i="19"/>
  <c r="V101" i="19"/>
  <c r="W101" i="19"/>
  <c r="X101" i="19"/>
  <c r="Y101" i="19"/>
  <c r="Z101" i="19"/>
  <c r="V102" i="19"/>
  <c r="W102" i="19"/>
  <c r="X102" i="19"/>
  <c r="Y102" i="19"/>
  <c r="Z102" i="19"/>
  <c r="V103" i="19"/>
  <c r="W103" i="19"/>
  <c r="X103" i="19"/>
  <c r="Y103" i="19"/>
  <c r="Z103" i="19"/>
  <c r="V104" i="19"/>
  <c r="W104" i="19"/>
  <c r="X104" i="19"/>
  <c r="Y104" i="19"/>
  <c r="Z104" i="19"/>
  <c r="V105" i="19"/>
  <c r="W105" i="19"/>
  <c r="X105" i="19"/>
  <c r="Y105" i="19"/>
  <c r="Z105" i="19"/>
  <c r="V106" i="19"/>
  <c r="W106" i="19"/>
  <c r="X106" i="19"/>
  <c r="Y106" i="19"/>
  <c r="Z106" i="19"/>
  <c r="V107" i="19"/>
  <c r="W107" i="19"/>
  <c r="X107" i="19"/>
  <c r="Y107" i="19"/>
  <c r="Z107" i="19"/>
  <c r="V108" i="19"/>
  <c r="W108" i="19"/>
  <c r="X108" i="19"/>
  <c r="Y108" i="19"/>
  <c r="Z108" i="19"/>
  <c r="V109" i="19"/>
  <c r="W109" i="19"/>
  <c r="X109" i="19"/>
  <c r="Y109" i="19"/>
  <c r="Z109" i="19"/>
  <c r="V110" i="19"/>
  <c r="W110" i="19"/>
  <c r="X110" i="19"/>
  <c r="Y110" i="19"/>
  <c r="Z110" i="19"/>
  <c r="V111" i="19"/>
  <c r="W111" i="19"/>
  <c r="X111" i="19"/>
  <c r="Y111" i="19"/>
  <c r="Z111" i="19"/>
  <c r="V112" i="19"/>
  <c r="W112" i="19"/>
  <c r="X112" i="19"/>
  <c r="Y112" i="19"/>
  <c r="Z112" i="19"/>
  <c r="V113" i="19"/>
  <c r="W113" i="19"/>
  <c r="X113" i="19"/>
  <c r="Y113" i="19"/>
  <c r="Z113" i="19"/>
  <c r="V114" i="19"/>
  <c r="W114" i="19"/>
  <c r="X114" i="19"/>
  <c r="Y114" i="19"/>
  <c r="Z114" i="19"/>
  <c r="V115" i="19"/>
  <c r="W115" i="19"/>
  <c r="X115" i="19"/>
  <c r="Y115" i="19"/>
  <c r="Z115" i="19"/>
  <c r="V116" i="19"/>
  <c r="W116" i="19"/>
  <c r="X116" i="19"/>
  <c r="Y116" i="19"/>
  <c r="Z116" i="19"/>
  <c r="V117" i="19"/>
  <c r="W117" i="19"/>
  <c r="X117" i="19"/>
  <c r="Y117" i="19"/>
  <c r="Z117" i="19"/>
  <c r="Z3" i="19"/>
  <c r="Y3" i="19"/>
  <c r="X3" i="19"/>
  <c r="W3" i="19"/>
  <c r="V3" i="19"/>
  <c r="U4" i="19"/>
  <c r="U5" i="19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74" i="19"/>
  <c r="U75" i="19"/>
  <c r="U76" i="19"/>
  <c r="U77" i="19"/>
  <c r="U78" i="19"/>
  <c r="U79" i="19"/>
  <c r="U80" i="19"/>
  <c r="U81" i="19"/>
  <c r="U82" i="19"/>
  <c r="U83" i="19"/>
  <c r="U84" i="19"/>
  <c r="U85" i="19"/>
  <c r="U86" i="19"/>
  <c r="U87" i="19"/>
  <c r="U88" i="19"/>
  <c r="U89" i="19"/>
  <c r="U90" i="19"/>
  <c r="U91" i="19"/>
  <c r="U92" i="19"/>
  <c r="U93" i="19"/>
  <c r="U94" i="19"/>
  <c r="U95" i="19"/>
  <c r="U96" i="19"/>
  <c r="U97" i="19"/>
  <c r="U98" i="19"/>
  <c r="U99" i="19"/>
  <c r="U100" i="19"/>
  <c r="U101" i="19"/>
  <c r="U102" i="19"/>
  <c r="U103" i="19"/>
  <c r="U104" i="19"/>
  <c r="U105" i="19"/>
  <c r="U106" i="19"/>
  <c r="U107" i="19"/>
  <c r="U108" i="19"/>
  <c r="U109" i="19"/>
  <c r="U110" i="19"/>
  <c r="U111" i="19"/>
  <c r="U112" i="19"/>
  <c r="U113" i="19"/>
  <c r="U114" i="19"/>
  <c r="U115" i="19"/>
  <c r="U116" i="19"/>
  <c r="U117" i="19"/>
  <c r="U3" i="19"/>
  <c r="Q3" i="5"/>
  <c r="P7" i="5"/>
  <c r="P8" i="5" s="1"/>
  <c r="N4" i="5"/>
  <c r="O4" i="5"/>
  <c r="P4" i="5"/>
  <c r="Q4" i="5"/>
  <c r="Q7" i="5" s="1"/>
  <c r="Q8" i="5" s="1"/>
  <c r="N5" i="5"/>
  <c r="O5" i="5"/>
  <c r="P5" i="5"/>
  <c r="Q5" i="5"/>
  <c r="P3" i="5"/>
  <c r="O3" i="5"/>
  <c r="O7" i="5" s="1"/>
  <c r="O8" i="5" s="1"/>
  <c r="N3" i="5"/>
  <c r="N7" i="5" s="1"/>
  <c r="N8" i="5" s="1"/>
  <c r="M4" i="5"/>
  <c r="M5" i="5"/>
  <c r="M3" i="5"/>
  <c r="M7" i="5" s="1"/>
  <c r="M8" i="5" s="1"/>
  <c r="N2" i="4"/>
  <c r="M2" i="4"/>
  <c r="N183" i="18" l="1"/>
  <c r="M183" i="18"/>
  <c r="L183" i="18"/>
  <c r="K183" i="18"/>
  <c r="J183" i="18"/>
  <c r="I183" i="18"/>
  <c r="N182" i="18"/>
  <c r="M182" i="18"/>
  <c r="L182" i="18"/>
  <c r="K182" i="18"/>
  <c r="J182" i="18"/>
  <c r="I182" i="18"/>
  <c r="N181" i="18"/>
  <c r="M181" i="18"/>
  <c r="L181" i="18"/>
  <c r="K181" i="18"/>
  <c r="J181" i="18"/>
  <c r="I181" i="18"/>
  <c r="N180" i="18"/>
  <c r="M180" i="18"/>
  <c r="L180" i="18"/>
  <c r="K180" i="18"/>
  <c r="J180" i="18"/>
  <c r="I180" i="18"/>
  <c r="N179" i="18"/>
  <c r="M179" i="18"/>
  <c r="L179" i="18"/>
  <c r="K179" i="18"/>
  <c r="J179" i="18"/>
  <c r="I179" i="18"/>
  <c r="N178" i="18"/>
  <c r="M178" i="18"/>
  <c r="L178" i="18"/>
  <c r="K178" i="18"/>
  <c r="J178" i="18"/>
  <c r="I178" i="18"/>
  <c r="J177" i="18"/>
  <c r="I177" i="18"/>
  <c r="N57" i="18"/>
  <c r="M57" i="18"/>
  <c r="L57" i="18"/>
  <c r="K57" i="18"/>
  <c r="J57" i="18"/>
  <c r="I57" i="18"/>
  <c r="N56" i="18"/>
  <c r="M56" i="18"/>
  <c r="L56" i="18"/>
  <c r="K56" i="18"/>
  <c r="J56" i="18"/>
  <c r="I56" i="18"/>
  <c r="N176" i="18"/>
  <c r="M176" i="18"/>
  <c r="L176" i="18"/>
  <c r="K176" i="18"/>
  <c r="J176" i="18"/>
  <c r="I176" i="18"/>
  <c r="N175" i="18"/>
  <c r="M175" i="18"/>
  <c r="L175" i="18"/>
  <c r="K175" i="18"/>
  <c r="J175" i="18"/>
  <c r="I175" i="18"/>
  <c r="N55" i="18"/>
  <c r="M55" i="18"/>
  <c r="L55" i="18"/>
  <c r="K55" i="18"/>
  <c r="J55" i="18"/>
  <c r="I55" i="18"/>
  <c r="N174" i="18"/>
  <c r="M174" i="18"/>
  <c r="L174" i="18"/>
  <c r="K174" i="18"/>
  <c r="J174" i="18"/>
  <c r="I174" i="18"/>
  <c r="N173" i="18"/>
  <c r="M173" i="18"/>
  <c r="L173" i="18"/>
  <c r="K173" i="18"/>
  <c r="J173" i="18"/>
  <c r="I173" i="18"/>
  <c r="N172" i="18"/>
  <c r="M172" i="18"/>
  <c r="L172" i="18"/>
  <c r="K172" i="18"/>
  <c r="J172" i="18"/>
  <c r="I172" i="18"/>
  <c r="N171" i="18"/>
  <c r="M171" i="18"/>
  <c r="L171" i="18"/>
  <c r="K171" i="18"/>
  <c r="J171" i="18"/>
  <c r="I171" i="18"/>
  <c r="N170" i="18"/>
  <c r="M170" i="18"/>
  <c r="L170" i="18"/>
  <c r="K170" i="18"/>
  <c r="J170" i="18"/>
  <c r="I170" i="18"/>
  <c r="N169" i="18"/>
  <c r="M169" i="18"/>
  <c r="L169" i="18"/>
  <c r="K169" i="18"/>
  <c r="J169" i="18"/>
  <c r="I169" i="18"/>
  <c r="N168" i="18"/>
  <c r="M168" i="18"/>
  <c r="L168" i="18"/>
  <c r="K168" i="18"/>
  <c r="J168" i="18"/>
  <c r="I168" i="18"/>
  <c r="N274" i="18"/>
  <c r="M274" i="18"/>
  <c r="L274" i="18"/>
  <c r="K274" i="18"/>
  <c r="J274" i="18"/>
  <c r="I274" i="18"/>
  <c r="N54" i="18"/>
  <c r="M54" i="18"/>
  <c r="L54" i="18"/>
  <c r="K54" i="18"/>
  <c r="J54" i="18"/>
  <c r="I54" i="18"/>
  <c r="N53" i="18"/>
  <c r="M53" i="18"/>
  <c r="L53" i="18"/>
  <c r="K53" i="18"/>
  <c r="J53" i="18"/>
  <c r="I53" i="18"/>
  <c r="N52" i="18"/>
  <c r="M52" i="18"/>
  <c r="L52" i="18"/>
  <c r="K52" i="18"/>
  <c r="J52" i="18"/>
  <c r="I52" i="18"/>
  <c r="N51" i="18"/>
  <c r="M51" i="18"/>
  <c r="L51" i="18"/>
  <c r="K51" i="18"/>
  <c r="J51" i="18"/>
  <c r="I51" i="18"/>
  <c r="N167" i="18"/>
  <c r="M167" i="18"/>
  <c r="L167" i="18"/>
  <c r="K167" i="18"/>
  <c r="J167" i="18"/>
  <c r="I167" i="18"/>
  <c r="N166" i="18"/>
  <c r="M166" i="18"/>
  <c r="L166" i="18"/>
  <c r="K166" i="18"/>
  <c r="J166" i="18"/>
  <c r="I166" i="18"/>
  <c r="N165" i="18"/>
  <c r="M165" i="18"/>
  <c r="L165" i="18"/>
  <c r="K165" i="18"/>
  <c r="J165" i="18"/>
  <c r="I165" i="18"/>
  <c r="N50" i="18"/>
  <c r="M50" i="18"/>
  <c r="L50" i="18"/>
  <c r="K50" i="18"/>
  <c r="J50" i="18"/>
  <c r="I50" i="18"/>
  <c r="N164" i="18"/>
  <c r="M164" i="18"/>
  <c r="L164" i="18"/>
  <c r="K164" i="18"/>
  <c r="J164" i="18"/>
  <c r="I164" i="18"/>
  <c r="N273" i="18"/>
  <c r="M273" i="18"/>
  <c r="L273" i="18"/>
  <c r="K273" i="18"/>
  <c r="J273" i="18"/>
  <c r="I273" i="18"/>
  <c r="N163" i="18"/>
  <c r="M163" i="18"/>
  <c r="L163" i="18"/>
  <c r="K163" i="18"/>
  <c r="J163" i="18"/>
  <c r="I163" i="18"/>
  <c r="N162" i="18"/>
  <c r="M162" i="18"/>
  <c r="L162" i="18"/>
  <c r="K162" i="18"/>
  <c r="J162" i="18"/>
  <c r="I162" i="18"/>
  <c r="N161" i="18"/>
  <c r="M161" i="18"/>
  <c r="L161" i="18"/>
  <c r="K161" i="18"/>
  <c r="J161" i="18"/>
  <c r="I161" i="18"/>
  <c r="N49" i="18"/>
  <c r="M49" i="18"/>
  <c r="L49" i="18"/>
  <c r="K49" i="18"/>
  <c r="J49" i="18"/>
  <c r="I49" i="18"/>
  <c r="N160" i="18"/>
  <c r="M160" i="18"/>
  <c r="L160" i="18"/>
  <c r="K160" i="18"/>
  <c r="J160" i="18"/>
  <c r="I160" i="18"/>
  <c r="N48" i="18"/>
  <c r="M48" i="18"/>
  <c r="L48" i="18"/>
  <c r="K48" i="18"/>
  <c r="N47" i="18"/>
  <c r="M47" i="18"/>
  <c r="L47" i="18"/>
  <c r="K47" i="18"/>
  <c r="J47" i="18"/>
  <c r="I47" i="18"/>
  <c r="N46" i="18"/>
  <c r="M46" i="18"/>
  <c r="L46" i="18"/>
  <c r="K46" i="18"/>
  <c r="J46" i="18"/>
  <c r="I46" i="18"/>
  <c r="N159" i="18"/>
  <c r="M159" i="18"/>
  <c r="L159" i="18"/>
  <c r="K159" i="18"/>
  <c r="J159" i="18"/>
  <c r="I159" i="18"/>
  <c r="N158" i="18"/>
  <c r="M158" i="18"/>
  <c r="L158" i="18"/>
  <c r="K158" i="18"/>
  <c r="J158" i="18"/>
  <c r="I158" i="18"/>
  <c r="N157" i="18"/>
  <c r="M157" i="18"/>
  <c r="L157" i="18"/>
  <c r="K157" i="18"/>
  <c r="J157" i="18"/>
  <c r="I157" i="18"/>
  <c r="N156" i="18"/>
  <c r="M156" i="18"/>
  <c r="L156" i="18"/>
  <c r="K156" i="18"/>
  <c r="J156" i="18"/>
  <c r="I156" i="18"/>
  <c r="N45" i="18"/>
  <c r="M45" i="18"/>
  <c r="L45" i="18"/>
  <c r="K45" i="18"/>
  <c r="J45" i="18"/>
  <c r="I45" i="18"/>
  <c r="N155" i="18"/>
  <c r="M155" i="18"/>
  <c r="L155" i="18"/>
  <c r="K155" i="18"/>
  <c r="J155" i="18"/>
  <c r="I155" i="18"/>
  <c r="N272" i="18"/>
  <c r="M272" i="18"/>
  <c r="L272" i="18"/>
  <c r="K272" i="18"/>
  <c r="J272" i="18"/>
  <c r="I272" i="18"/>
  <c r="N44" i="18"/>
  <c r="M44" i="18"/>
  <c r="L44" i="18"/>
  <c r="K44" i="18"/>
  <c r="J44" i="18"/>
  <c r="I44" i="18"/>
  <c r="N43" i="18"/>
  <c r="M43" i="18"/>
  <c r="L43" i="18"/>
  <c r="K43" i="18"/>
  <c r="J43" i="18"/>
  <c r="I43" i="18"/>
  <c r="N42" i="18"/>
  <c r="M42" i="18"/>
  <c r="L42" i="18"/>
  <c r="K42" i="18"/>
  <c r="J42" i="18"/>
  <c r="I42" i="18"/>
  <c r="N154" i="18"/>
  <c r="M154" i="18"/>
  <c r="L154" i="18"/>
  <c r="K154" i="18"/>
  <c r="J154" i="18"/>
  <c r="I154" i="18"/>
  <c r="N153" i="18"/>
  <c r="M153" i="18"/>
  <c r="L153" i="18"/>
  <c r="K153" i="18"/>
  <c r="J153" i="18"/>
  <c r="I153" i="18"/>
  <c r="N152" i="18"/>
  <c r="M152" i="18"/>
  <c r="L152" i="18"/>
  <c r="K152" i="18"/>
  <c r="J152" i="18"/>
  <c r="I152" i="18"/>
  <c r="N151" i="18"/>
  <c r="M151" i="18"/>
  <c r="L151" i="18"/>
  <c r="K151" i="18"/>
  <c r="J151" i="18"/>
  <c r="I151" i="18"/>
  <c r="J245" i="18"/>
  <c r="I245" i="18"/>
  <c r="N244" i="18"/>
  <c r="M244" i="18"/>
  <c r="L244" i="18"/>
  <c r="K244" i="18"/>
  <c r="J244" i="18"/>
  <c r="I244" i="18"/>
  <c r="N243" i="18"/>
  <c r="M243" i="18"/>
  <c r="L243" i="18"/>
  <c r="K243" i="18"/>
  <c r="J243" i="18"/>
  <c r="I243" i="18"/>
  <c r="N150" i="18"/>
  <c r="M150" i="18"/>
  <c r="L150" i="18"/>
  <c r="K150" i="18"/>
  <c r="J150" i="18"/>
  <c r="I150" i="18"/>
  <c r="N149" i="18"/>
  <c r="M149" i="18"/>
  <c r="L149" i="18"/>
  <c r="K149" i="18"/>
  <c r="J149" i="18"/>
  <c r="I149" i="18"/>
  <c r="N148" i="18"/>
  <c r="M148" i="18"/>
  <c r="L148" i="18"/>
  <c r="K148" i="18"/>
  <c r="J148" i="18"/>
  <c r="I148" i="18"/>
  <c r="N242" i="18"/>
  <c r="M242" i="18"/>
  <c r="L242" i="18"/>
  <c r="K242" i="18"/>
  <c r="J242" i="18"/>
  <c r="I242" i="18"/>
  <c r="N41" i="18"/>
  <c r="M41" i="18"/>
  <c r="L41" i="18"/>
  <c r="K41" i="18"/>
  <c r="J41" i="18"/>
  <c r="I41" i="18"/>
  <c r="N147" i="18"/>
  <c r="M147" i="18"/>
  <c r="L147" i="18"/>
  <c r="K147" i="18"/>
  <c r="J147" i="18"/>
  <c r="I147" i="18"/>
  <c r="N271" i="18"/>
  <c r="M271" i="18"/>
  <c r="L271" i="18"/>
  <c r="K271" i="18"/>
  <c r="N40" i="18"/>
  <c r="M40" i="18"/>
  <c r="L40" i="18"/>
  <c r="K40" i="18"/>
  <c r="J40" i="18"/>
  <c r="I40" i="18"/>
  <c r="N39" i="18"/>
  <c r="M39" i="18"/>
  <c r="L39" i="18"/>
  <c r="K39" i="18"/>
  <c r="J39" i="18"/>
  <c r="I39" i="18"/>
  <c r="N38" i="18"/>
  <c r="M38" i="18"/>
  <c r="L38" i="18"/>
  <c r="K38" i="18"/>
  <c r="J38" i="18"/>
  <c r="I38" i="18"/>
  <c r="N241" i="18"/>
  <c r="M241" i="18"/>
  <c r="L241" i="18"/>
  <c r="K241" i="18"/>
  <c r="J241" i="18"/>
  <c r="I241" i="18"/>
  <c r="N240" i="18"/>
  <c r="M240" i="18"/>
  <c r="L240" i="18"/>
  <c r="K240" i="18"/>
  <c r="J240" i="18"/>
  <c r="I240" i="18"/>
  <c r="N239" i="18"/>
  <c r="M239" i="18"/>
  <c r="L239" i="18"/>
  <c r="K239" i="18"/>
  <c r="J239" i="18"/>
  <c r="I239" i="18"/>
  <c r="N238" i="18"/>
  <c r="M238" i="18"/>
  <c r="L238" i="18"/>
  <c r="K238" i="18"/>
  <c r="J238" i="18"/>
  <c r="I238" i="18"/>
  <c r="J146" i="18"/>
  <c r="I146" i="18"/>
  <c r="J145" i="18"/>
  <c r="I145" i="18"/>
  <c r="N144" i="18"/>
  <c r="M144" i="18"/>
  <c r="L144" i="18"/>
  <c r="K144" i="18"/>
  <c r="J144" i="18"/>
  <c r="I144" i="18"/>
  <c r="J143" i="18"/>
  <c r="I143" i="18"/>
  <c r="N142" i="18"/>
  <c r="M142" i="18"/>
  <c r="L142" i="18"/>
  <c r="K142" i="18"/>
  <c r="J142" i="18"/>
  <c r="I142" i="18"/>
  <c r="N141" i="18"/>
  <c r="M141" i="18"/>
  <c r="L141" i="18"/>
  <c r="K141" i="18"/>
  <c r="J141" i="18"/>
  <c r="I141" i="18"/>
  <c r="J237" i="18"/>
  <c r="I237" i="18"/>
  <c r="J236" i="18"/>
  <c r="I236" i="18"/>
  <c r="J235" i="18"/>
  <c r="I235" i="18"/>
  <c r="J234" i="18"/>
  <c r="I234" i="18"/>
  <c r="J270" i="18"/>
  <c r="I270" i="18"/>
  <c r="N233" i="18"/>
  <c r="M233" i="18"/>
  <c r="L233" i="18"/>
  <c r="K233" i="18"/>
  <c r="J233" i="18"/>
  <c r="I233" i="18"/>
  <c r="N232" i="18"/>
  <c r="M232" i="18"/>
  <c r="L232" i="18"/>
  <c r="K232" i="18"/>
  <c r="J232" i="18"/>
  <c r="I232" i="18"/>
  <c r="N231" i="18"/>
  <c r="M231" i="18"/>
  <c r="L231" i="18"/>
  <c r="K231" i="18"/>
  <c r="J231" i="18"/>
  <c r="I231" i="18"/>
  <c r="N140" i="18"/>
  <c r="M140" i="18"/>
  <c r="L140" i="18"/>
  <c r="K140" i="18"/>
  <c r="J140" i="18"/>
  <c r="I140" i="18"/>
  <c r="N139" i="18"/>
  <c r="M139" i="18"/>
  <c r="L139" i="18"/>
  <c r="K139" i="18"/>
  <c r="J139" i="18"/>
  <c r="I139" i="18"/>
  <c r="N138" i="18"/>
  <c r="M138" i="18"/>
  <c r="L138" i="18"/>
  <c r="K138" i="18"/>
  <c r="J138" i="18"/>
  <c r="I138" i="18"/>
  <c r="N269" i="18"/>
  <c r="M269" i="18"/>
  <c r="L269" i="18"/>
  <c r="K269" i="18"/>
  <c r="J269" i="18"/>
  <c r="I269" i="18"/>
  <c r="N136" i="18"/>
  <c r="M136" i="18"/>
  <c r="L136" i="18"/>
  <c r="K136" i="18"/>
  <c r="J136" i="18"/>
  <c r="I136" i="18"/>
  <c r="N135" i="18"/>
  <c r="M135" i="18"/>
  <c r="L135" i="18"/>
  <c r="K135" i="18"/>
  <c r="J135" i="18"/>
  <c r="I135" i="18"/>
  <c r="N134" i="18"/>
  <c r="M134" i="18"/>
  <c r="L134" i="18"/>
  <c r="K134" i="18"/>
  <c r="J134" i="18"/>
  <c r="I134" i="18"/>
  <c r="N268" i="18"/>
  <c r="M268" i="18"/>
  <c r="L268" i="18"/>
  <c r="K268" i="18"/>
  <c r="J268" i="18"/>
  <c r="I268" i="18"/>
  <c r="N230" i="18"/>
  <c r="M230" i="18"/>
  <c r="L230" i="18"/>
  <c r="K230" i="18"/>
  <c r="J230" i="18"/>
  <c r="I230" i="18"/>
  <c r="N229" i="18"/>
  <c r="M229" i="18"/>
  <c r="L229" i="18"/>
  <c r="K229" i="18"/>
  <c r="J229" i="18"/>
  <c r="I229" i="18"/>
  <c r="N228" i="18"/>
  <c r="M228" i="18"/>
  <c r="L228" i="18"/>
  <c r="K228" i="18"/>
  <c r="J228" i="18"/>
  <c r="I228" i="18"/>
  <c r="N133" i="18"/>
  <c r="M133" i="18"/>
  <c r="L133" i="18"/>
  <c r="K133" i="18"/>
  <c r="J133" i="18"/>
  <c r="I133" i="18"/>
  <c r="N132" i="18"/>
  <c r="M132" i="18"/>
  <c r="L132" i="18"/>
  <c r="K132" i="18"/>
  <c r="J132" i="18"/>
  <c r="I132" i="18"/>
  <c r="N131" i="18"/>
  <c r="M131" i="18"/>
  <c r="L131" i="18"/>
  <c r="K131" i="18"/>
  <c r="J131" i="18"/>
  <c r="I131" i="18"/>
  <c r="N130" i="18"/>
  <c r="M130" i="18"/>
  <c r="L130" i="18"/>
  <c r="K130" i="18"/>
  <c r="J130" i="18"/>
  <c r="I130" i="18"/>
  <c r="N129" i="18"/>
  <c r="M129" i="18"/>
  <c r="L129" i="18"/>
  <c r="K129" i="18"/>
  <c r="J129" i="18"/>
  <c r="I129" i="18"/>
  <c r="N128" i="18"/>
  <c r="M128" i="18"/>
  <c r="L128" i="18"/>
  <c r="K128" i="18"/>
  <c r="J128" i="18"/>
  <c r="I128" i="18"/>
  <c r="N127" i="18"/>
  <c r="M127" i="18"/>
  <c r="L127" i="18"/>
  <c r="K127" i="18"/>
  <c r="J127" i="18"/>
  <c r="I127" i="18"/>
  <c r="N126" i="18"/>
  <c r="M126" i="18"/>
  <c r="L126" i="18"/>
  <c r="K126" i="18"/>
  <c r="J126" i="18"/>
  <c r="I126" i="18"/>
  <c r="N37" i="18"/>
  <c r="M37" i="18"/>
  <c r="L37" i="18"/>
  <c r="K37" i="18"/>
  <c r="J37" i="18"/>
  <c r="I37" i="18"/>
  <c r="N125" i="18"/>
  <c r="M125" i="18"/>
  <c r="L125" i="18"/>
  <c r="K125" i="18"/>
  <c r="J125" i="18"/>
  <c r="I125" i="18"/>
  <c r="N36" i="18"/>
  <c r="M36" i="18"/>
  <c r="L36" i="18"/>
  <c r="K36" i="18"/>
  <c r="J36" i="18"/>
  <c r="I36" i="18"/>
  <c r="N124" i="18"/>
  <c r="M124" i="18"/>
  <c r="L124" i="18"/>
  <c r="K124" i="18"/>
  <c r="J124" i="18"/>
  <c r="I124" i="18"/>
  <c r="N227" i="18"/>
  <c r="M227" i="18"/>
  <c r="L227" i="18"/>
  <c r="K227" i="18"/>
  <c r="J227" i="18"/>
  <c r="I227" i="18"/>
  <c r="N35" i="18"/>
  <c r="M35" i="18"/>
  <c r="L35" i="18"/>
  <c r="K35" i="18"/>
  <c r="J35" i="18"/>
  <c r="I35" i="18"/>
  <c r="N123" i="18"/>
  <c r="M123" i="18"/>
  <c r="L123" i="18"/>
  <c r="K123" i="18"/>
  <c r="J123" i="18"/>
  <c r="I123" i="18"/>
  <c r="N267" i="18"/>
  <c r="M267" i="18"/>
  <c r="L267" i="18"/>
  <c r="K267" i="18"/>
  <c r="J267" i="18"/>
  <c r="I267" i="18"/>
  <c r="N226" i="18"/>
  <c r="M226" i="18"/>
  <c r="L226" i="18"/>
  <c r="K226" i="18"/>
  <c r="J226" i="18"/>
  <c r="I226" i="18"/>
  <c r="N225" i="18"/>
  <c r="M225" i="18"/>
  <c r="L225" i="18"/>
  <c r="K225" i="18"/>
  <c r="J225" i="18"/>
  <c r="I225" i="18"/>
  <c r="N224" i="18"/>
  <c r="M224" i="18"/>
  <c r="L224" i="18"/>
  <c r="K224" i="18"/>
  <c r="J224" i="18"/>
  <c r="I224" i="18"/>
  <c r="N122" i="18"/>
  <c r="M122" i="18"/>
  <c r="L122" i="18"/>
  <c r="K122" i="18"/>
  <c r="J122" i="18"/>
  <c r="I122" i="18"/>
  <c r="J121" i="18"/>
  <c r="I121" i="18"/>
  <c r="N120" i="18"/>
  <c r="M120" i="18"/>
  <c r="L120" i="18"/>
  <c r="K120" i="18"/>
  <c r="J120" i="18"/>
  <c r="I120" i="18"/>
  <c r="N34" i="18"/>
  <c r="M34" i="18"/>
  <c r="L34" i="18"/>
  <c r="K34" i="18"/>
  <c r="J34" i="18"/>
  <c r="I34" i="18"/>
  <c r="N119" i="18"/>
  <c r="M119" i="18"/>
  <c r="L119" i="18"/>
  <c r="K119" i="18"/>
  <c r="J119" i="18"/>
  <c r="I119" i="18"/>
  <c r="N223" i="18"/>
  <c r="M223" i="18"/>
  <c r="L223" i="18"/>
  <c r="K223" i="18"/>
  <c r="J223" i="18"/>
  <c r="I223" i="18"/>
  <c r="N33" i="18"/>
  <c r="M33" i="18"/>
  <c r="L33" i="18"/>
  <c r="K33" i="18"/>
  <c r="J33" i="18"/>
  <c r="I33" i="18"/>
  <c r="N222" i="18"/>
  <c r="M222" i="18"/>
  <c r="L222" i="18"/>
  <c r="K222" i="18"/>
  <c r="J222" i="18"/>
  <c r="I222" i="18"/>
  <c r="N118" i="18"/>
  <c r="M118" i="18"/>
  <c r="L118" i="18"/>
  <c r="K118" i="18"/>
  <c r="J118" i="18"/>
  <c r="I118" i="18"/>
  <c r="J191" i="18"/>
  <c r="I191" i="18"/>
  <c r="N190" i="18"/>
  <c r="M190" i="18"/>
  <c r="L190" i="18"/>
  <c r="K190" i="18"/>
  <c r="J190" i="18"/>
  <c r="I190" i="18"/>
  <c r="N117" i="18"/>
  <c r="M117" i="18"/>
  <c r="L117" i="18"/>
  <c r="K117" i="18"/>
  <c r="J117" i="18"/>
  <c r="I117" i="18"/>
  <c r="N189" i="18"/>
  <c r="M189" i="18"/>
  <c r="L189" i="18"/>
  <c r="K189" i="18"/>
  <c r="J189" i="18"/>
  <c r="I189" i="18"/>
  <c r="N59" i="18"/>
  <c r="M59" i="18"/>
  <c r="L59" i="18"/>
  <c r="K59" i="18"/>
  <c r="J59" i="18"/>
  <c r="I59" i="18"/>
  <c r="J32" i="18"/>
  <c r="I32" i="18"/>
  <c r="N31" i="18"/>
  <c r="M31" i="18"/>
  <c r="L31" i="18"/>
  <c r="K31" i="18"/>
  <c r="J31" i="18"/>
  <c r="I31" i="18"/>
  <c r="N188" i="18"/>
  <c r="M188" i="18"/>
  <c r="L188" i="18"/>
  <c r="K188" i="18"/>
  <c r="J188" i="18"/>
  <c r="I188" i="18"/>
  <c r="N116" i="18"/>
  <c r="M116" i="18"/>
  <c r="L116" i="18"/>
  <c r="K116" i="18"/>
  <c r="J116" i="18"/>
  <c r="I116" i="18"/>
  <c r="N115" i="18"/>
  <c r="M115" i="18"/>
  <c r="L115" i="18"/>
  <c r="K115" i="18"/>
  <c r="J115" i="18"/>
  <c r="I115" i="18"/>
  <c r="N114" i="18"/>
  <c r="M114" i="18"/>
  <c r="L114" i="18"/>
  <c r="K114" i="18"/>
  <c r="J114" i="18"/>
  <c r="I114" i="18"/>
  <c r="N113" i="18"/>
  <c r="M113" i="18"/>
  <c r="L113" i="18"/>
  <c r="K113" i="18"/>
  <c r="J113" i="18"/>
  <c r="I113" i="18"/>
  <c r="N112" i="18"/>
  <c r="M112" i="18"/>
  <c r="L112" i="18"/>
  <c r="K112" i="18"/>
  <c r="J112" i="18"/>
  <c r="I112" i="18"/>
  <c r="N187" i="18"/>
  <c r="M187" i="18"/>
  <c r="L187" i="18"/>
  <c r="K187" i="18"/>
  <c r="J187" i="18"/>
  <c r="I187" i="18"/>
  <c r="N111" i="18"/>
  <c r="M111" i="18"/>
  <c r="L111" i="18"/>
  <c r="K111" i="18"/>
  <c r="N110" i="18"/>
  <c r="M110" i="18"/>
  <c r="L110" i="18"/>
  <c r="K110" i="18"/>
  <c r="J110" i="18"/>
  <c r="I110" i="18"/>
  <c r="N30" i="18"/>
  <c r="M30" i="18"/>
  <c r="L30" i="18"/>
  <c r="K30" i="18"/>
  <c r="J30" i="18"/>
  <c r="I30" i="18"/>
  <c r="N186" i="18"/>
  <c r="M186" i="18"/>
  <c r="L186" i="18"/>
  <c r="K186" i="18"/>
  <c r="J186" i="18"/>
  <c r="I186" i="18"/>
  <c r="N109" i="18"/>
  <c r="M109" i="18"/>
  <c r="L109" i="18"/>
  <c r="K109" i="18"/>
  <c r="J109" i="18"/>
  <c r="I109" i="18"/>
  <c r="N185" i="18"/>
  <c r="M185" i="18"/>
  <c r="L185" i="18"/>
  <c r="K185" i="18"/>
  <c r="J185" i="18"/>
  <c r="I185" i="18"/>
  <c r="N184" i="18"/>
  <c r="M184" i="18"/>
  <c r="L184" i="18"/>
  <c r="K184" i="18"/>
  <c r="J184" i="18"/>
  <c r="I184" i="18"/>
  <c r="N108" i="18"/>
  <c r="M108" i="18"/>
  <c r="L108" i="18"/>
  <c r="K108" i="18"/>
  <c r="J108" i="18"/>
  <c r="I108" i="18"/>
  <c r="N29" i="18"/>
  <c r="M29" i="18"/>
  <c r="L29" i="18"/>
  <c r="K29" i="18"/>
  <c r="J29" i="18"/>
  <c r="I29" i="18"/>
  <c r="N221" i="18"/>
  <c r="M221" i="18"/>
  <c r="L221" i="18"/>
  <c r="K221" i="18"/>
  <c r="J221" i="18"/>
  <c r="I221" i="18"/>
  <c r="N107" i="18"/>
  <c r="M107" i="18"/>
  <c r="L107" i="18"/>
  <c r="K107" i="18"/>
  <c r="J107" i="18"/>
  <c r="I107" i="18"/>
  <c r="N28" i="18"/>
  <c r="M28" i="18"/>
  <c r="L28" i="18"/>
  <c r="K28" i="18"/>
  <c r="J28" i="18"/>
  <c r="I28" i="18"/>
  <c r="N220" i="18"/>
  <c r="M220" i="18"/>
  <c r="L220" i="18"/>
  <c r="K220" i="18"/>
  <c r="J220" i="18"/>
  <c r="I220" i="18"/>
  <c r="N106" i="18"/>
  <c r="M106" i="18"/>
  <c r="L106" i="18"/>
  <c r="K106" i="18"/>
  <c r="J106" i="18"/>
  <c r="I106" i="18"/>
  <c r="N219" i="18"/>
  <c r="M219" i="18"/>
  <c r="L219" i="18"/>
  <c r="K219" i="18"/>
  <c r="N105" i="18"/>
  <c r="M105" i="18"/>
  <c r="L105" i="18"/>
  <c r="K105" i="18"/>
  <c r="J105" i="18"/>
  <c r="I105" i="18"/>
  <c r="N27" i="18"/>
  <c r="M27" i="18"/>
  <c r="L27" i="18"/>
  <c r="K27" i="18"/>
  <c r="J27" i="18"/>
  <c r="I27" i="18"/>
  <c r="N266" i="18"/>
  <c r="M266" i="18"/>
  <c r="L266" i="18"/>
  <c r="K266" i="18"/>
  <c r="J266" i="18"/>
  <c r="I266" i="18"/>
  <c r="J218" i="18"/>
  <c r="I218" i="18"/>
  <c r="N217" i="18"/>
  <c r="M217" i="18"/>
  <c r="L217" i="18"/>
  <c r="K217" i="18"/>
  <c r="J217" i="18"/>
  <c r="I217" i="18"/>
  <c r="N216" i="18"/>
  <c r="M216" i="18"/>
  <c r="L216" i="18"/>
  <c r="K216" i="18"/>
  <c r="J216" i="18"/>
  <c r="I216" i="18"/>
  <c r="N215" i="18"/>
  <c r="M215" i="18"/>
  <c r="L215" i="18"/>
  <c r="K215" i="18"/>
  <c r="J215" i="18"/>
  <c r="I215" i="18"/>
  <c r="N26" i="18"/>
  <c r="M26" i="18"/>
  <c r="L26" i="18"/>
  <c r="K26" i="18"/>
  <c r="J26" i="18"/>
  <c r="I26" i="18"/>
  <c r="N25" i="18"/>
  <c r="M25" i="18"/>
  <c r="L25" i="18"/>
  <c r="K25" i="18"/>
  <c r="J25" i="18"/>
  <c r="I25" i="18"/>
  <c r="N24" i="18"/>
  <c r="M24" i="18"/>
  <c r="L24" i="18"/>
  <c r="K24" i="18"/>
  <c r="J24" i="18"/>
  <c r="I24" i="18"/>
  <c r="N23" i="18"/>
  <c r="M23" i="18"/>
  <c r="L23" i="18"/>
  <c r="K23" i="18"/>
  <c r="J23" i="18"/>
  <c r="I23" i="18"/>
  <c r="N104" i="18"/>
  <c r="M104" i="18"/>
  <c r="L104" i="18"/>
  <c r="K104" i="18"/>
  <c r="J104" i="18"/>
  <c r="I104" i="18"/>
  <c r="N103" i="18"/>
  <c r="M103" i="18"/>
  <c r="L103" i="18"/>
  <c r="K103" i="18"/>
  <c r="J103" i="18"/>
  <c r="I103" i="18"/>
  <c r="N102" i="18"/>
  <c r="M102" i="18"/>
  <c r="L102" i="18"/>
  <c r="K102" i="18"/>
  <c r="J102" i="18"/>
  <c r="I102" i="18"/>
  <c r="N101" i="18"/>
  <c r="M101" i="18"/>
  <c r="L101" i="18"/>
  <c r="K101" i="18"/>
  <c r="J101" i="18"/>
  <c r="I101" i="18"/>
  <c r="N100" i="18"/>
  <c r="M100" i="18"/>
  <c r="L100" i="18"/>
  <c r="K100" i="18"/>
  <c r="J100" i="18"/>
  <c r="I100" i="18"/>
  <c r="N22" i="18"/>
  <c r="M22" i="18"/>
  <c r="L22" i="18"/>
  <c r="K22" i="18"/>
  <c r="J22" i="18"/>
  <c r="I22" i="18"/>
  <c r="N99" i="18"/>
  <c r="M99" i="18"/>
  <c r="L99" i="18"/>
  <c r="K99" i="18"/>
  <c r="J99" i="18"/>
  <c r="I99" i="18"/>
  <c r="N21" i="18"/>
  <c r="M21" i="18"/>
  <c r="L21" i="18"/>
  <c r="K21" i="18"/>
  <c r="J21" i="18"/>
  <c r="I21" i="18"/>
  <c r="N265" i="18"/>
  <c r="M265" i="18"/>
  <c r="L265" i="18"/>
  <c r="K265" i="18"/>
  <c r="N214" i="18"/>
  <c r="M214" i="18"/>
  <c r="L214" i="18"/>
  <c r="K214" i="18"/>
  <c r="J214" i="18"/>
  <c r="I214" i="18"/>
  <c r="J213" i="18"/>
  <c r="I213" i="18"/>
  <c r="N212" i="18"/>
  <c r="M212" i="18"/>
  <c r="L212" i="18"/>
  <c r="K212" i="18"/>
  <c r="J212" i="18"/>
  <c r="I212" i="18"/>
  <c r="J211" i="18"/>
  <c r="I211" i="18"/>
  <c r="N20" i="18"/>
  <c r="M20" i="18"/>
  <c r="L20" i="18"/>
  <c r="K20" i="18"/>
  <c r="J20" i="18"/>
  <c r="I20" i="18"/>
  <c r="N19" i="18"/>
  <c r="M19" i="18"/>
  <c r="L19" i="18"/>
  <c r="K19" i="18"/>
  <c r="J19" i="18"/>
  <c r="I19" i="18"/>
  <c r="N18" i="18"/>
  <c r="M18" i="18"/>
  <c r="L18" i="18"/>
  <c r="K18" i="18"/>
  <c r="J18" i="18"/>
  <c r="I18" i="18"/>
  <c r="N17" i="18"/>
  <c r="M17" i="18"/>
  <c r="L17" i="18"/>
  <c r="K17" i="18"/>
  <c r="J17" i="18"/>
  <c r="I17" i="18"/>
  <c r="N98" i="18"/>
  <c r="M98" i="18"/>
  <c r="L98" i="18"/>
  <c r="K98" i="18"/>
  <c r="J98" i="18"/>
  <c r="I98" i="18"/>
  <c r="N97" i="18"/>
  <c r="M97" i="18"/>
  <c r="L97" i="18"/>
  <c r="K97" i="18"/>
  <c r="J97" i="18"/>
  <c r="I97" i="18"/>
  <c r="N96" i="18"/>
  <c r="M96" i="18"/>
  <c r="L96" i="18"/>
  <c r="K96" i="18"/>
  <c r="J96" i="18"/>
  <c r="I96" i="18"/>
  <c r="N95" i="18"/>
  <c r="M95" i="18"/>
  <c r="L95" i="18"/>
  <c r="K95" i="18"/>
  <c r="J95" i="18"/>
  <c r="I95" i="18"/>
  <c r="N94" i="18"/>
  <c r="M94" i="18"/>
  <c r="L94" i="18"/>
  <c r="K94" i="18"/>
  <c r="J94" i="18"/>
  <c r="I94" i="18"/>
  <c r="N93" i="18"/>
  <c r="M93" i="18"/>
  <c r="L93" i="18"/>
  <c r="K93" i="18"/>
  <c r="J93" i="18"/>
  <c r="I93" i="18"/>
  <c r="N92" i="18"/>
  <c r="M92" i="18"/>
  <c r="L92" i="18"/>
  <c r="K92" i="18"/>
  <c r="J92" i="18"/>
  <c r="I92" i="18"/>
  <c r="N91" i="18"/>
  <c r="M91" i="18"/>
  <c r="L91" i="18"/>
  <c r="K91" i="18"/>
  <c r="J91" i="18"/>
  <c r="I91" i="18"/>
  <c r="N16" i="18"/>
  <c r="M16" i="18"/>
  <c r="L16" i="18"/>
  <c r="K16" i="18"/>
  <c r="J16" i="18"/>
  <c r="I16" i="18"/>
  <c r="N90" i="18"/>
  <c r="M90" i="18"/>
  <c r="L90" i="18"/>
  <c r="K90" i="18"/>
  <c r="J90" i="18"/>
  <c r="I90" i="18"/>
  <c r="N89" i="18"/>
  <c r="M89" i="18"/>
  <c r="L89" i="18"/>
  <c r="K89" i="18"/>
  <c r="J89" i="18"/>
  <c r="I89" i="18"/>
  <c r="N88" i="18"/>
  <c r="M88" i="18"/>
  <c r="L88" i="18"/>
  <c r="K88" i="18"/>
  <c r="J88" i="18"/>
  <c r="I88" i="18"/>
  <c r="N87" i="18"/>
  <c r="M87" i="18"/>
  <c r="L87" i="18"/>
  <c r="K87" i="18"/>
  <c r="J87" i="18"/>
  <c r="I87" i="18"/>
  <c r="N264" i="18"/>
  <c r="M264" i="18"/>
  <c r="L264" i="18"/>
  <c r="K264" i="18"/>
  <c r="J264" i="18"/>
  <c r="I264" i="18"/>
  <c r="N210" i="18"/>
  <c r="M210" i="18"/>
  <c r="L210" i="18"/>
  <c r="K210" i="18"/>
  <c r="N209" i="18"/>
  <c r="M209" i="18"/>
  <c r="L209" i="18"/>
  <c r="K209" i="18"/>
  <c r="N208" i="18"/>
  <c r="M208" i="18"/>
  <c r="L208" i="18"/>
  <c r="K208" i="18"/>
  <c r="N207" i="18"/>
  <c r="M207" i="18"/>
  <c r="L207" i="18"/>
  <c r="K207" i="18"/>
  <c r="N15" i="18"/>
  <c r="M15" i="18"/>
  <c r="L15" i="18"/>
  <c r="K15" i="18"/>
  <c r="J15" i="18"/>
  <c r="I15" i="18"/>
  <c r="N14" i="18"/>
  <c r="M14" i="18"/>
  <c r="L14" i="18"/>
  <c r="K14" i="18"/>
  <c r="J14" i="18"/>
  <c r="I14" i="18"/>
  <c r="N13" i="18"/>
  <c r="M13" i="18"/>
  <c r="L13" i="18"/>
  <c r="K13" i="18"/>
  <c r="J13" i="18"/>
  <c r="I13" i="18"/>
  <c r="N12" i="18"/>
  <c r="M12" i="18"/>
  <c r="L12" i="18"/>
  <c r="K12" i="18"/>
  <c r="J12" i="18"/>
  <c r="I12" i="18"/>
  <c r="N86" i="18"/>
  <c r="M86" i="18"/>
  <c r="L86" i="18"/>
  <c r="K86" i="18"/>
  <c r="J86" i="18"/>
  <c r="I86" i="18"/>
  <c r="N85" i="18"/>
  <c r="M85" i="18"/>
  <c r="L85" i="18"/>
  <c r="K85" i="18"/>
  <c r="J85" i="18"/>
  <c r="I85" i="18"/>
  <c r="N84" i="18"/>
  <c r="M84" i="18"/>
  <c r="L84" i="18"/>
  <c r="K84" i="18"/>
  <c r="J84" i="18"/>
  <c r="I84" i="18"/>
  <c r="N83" i="18"/>
  <c r="M83" i="18"/>
  <c r="L83" i="18"/>
  <c r="K83" i="18"/>
  <c r="J83" i="18"/>
  <c r="I83" i="18"/>
  <c r="N82" i="18"/>
  <c r="M82" i="18"/>
  <c r="L82" i="18"/>
  <c r="K82" i="18"/>
  <c r="J82" i="18"/>
  <c r="I82" i="18"/>
  <c r="N81" i="18"/>
  <c r="M81" i="18"/>
  <c r="L81" i="18"/>
  <c r="K81" i="18"/>
  <c r="J81" i="18"/>
  <c r="I81" i="18"/>
  <c r="N80" i="18"/>
  <c r="M80" i="18"/>
  <c r="L80" i="18"/>
  <c r="K80" i="18"/>
  <c r="J80" i="18"/>
  <c r="I80" i="18"/>
  <c r="N79" i="18"/>
  <c r="M79" i="18"/>
  <c r="L79" i="18"/>
  <c r="K79" i="18"/>
  <c r="J79" i="18"/>
  <c r="I79" i="18"/>
  <c r="N206" i="18"/>
  <c r="M206" i="18"/>
  <c r="L206" i="18"/>
  <c r="K206" i="18"/>
  <c r="J206" i="18"/>
  <c r="I206" i="18"/>
  <c r="N78" i="18"/>
  <c r="M78" i="18"/>
  <c r="L78" i="18"/>
  <c r="K78" i="18"/>
  <c r="J78" i="18"/>
  <c r="I78" i="18"/>
  <c r="N11" i="18"/>
  <c r="M11" i="18"/>
  <c r="L11" i="18"/>
  <c r="K11" i="18"/>
  <c r="J11" i="18"/>
  <c r="I11" i="18"/>
  <c r="N263" i="18"/>
  <c r="M263" i="18"/>
  <c r="L263" i="18"/>
  <c r="K263" i="18"/>
  <c r="J263" i="18"/>
  <c r="I263" i="18"/>
  <c r="N205" i="18"/>
  <c r="M205" i="18"/>
  <c r="L205" i="18"/>
  <c r="K205" i="18"/>
  <c r="J205" i="18"/>
  <c r="I205" i="18"/>
  <c r="N204" i="18"/>
  <c r="M204" i="18"/>
  <c r="L204" i="18"/>
  <c r="K204" i="18"/>
  <c r="J204" i="18"/>
  <c r="I204" i="18"/>
  <c r="N203" i="18"/>
  <c r="M203" i="18"/>
  <c r="L203" i="18"/>
  <c r="K203" i="18"/>
  <c r="J203" i="18"/>
  <c r="I203" i="18"/>
  <c r="N10" i="18"/>
  <c r="M10" i="18"/>
  <c r="L10" i="18"/>
  <c r="K10" i="18"/>
  <c r="J10" i="18"/>
  <c r="I10" i="18"/>
  <c r="N9" i="18"/>
  <c r="M9" i="18"/>
  <c r="L9" i="18"/>
  <c r="K9" i="18"/>
  <c r="J9" i="18"/>
  <c r="I9" i="18"/>
  <c r="N8" i="18"/>
  <c r="M8" i="18"/>
  <c r="L8" i="18"/>
  <c r="K8" i="18"/>
  <c r="J8" i="18"/>
  <c r="I8" i="18"/>
  <c r="N7" i="18"/>
  <c r="M7" i="18"/>
  <c r="L7" i="18"/>
  <c r="K7" i="18"/>
  <c r="J7" i="18"/>
  <c r="I7" i="18"/>
  <c r="N202" i="18"/>
  <c r="M202" i="18"/>
  <c r="L202" i="18"/>
  <c r="K202" i="18"/>
  <c r="J202" i="18"/>
  <c r="I202" i="18"/>
  <c r="N262" i="18"/>
  <c r="M262" i="18"/>
  <c r="L262" i="18"/>
  <c r="K262" i="18"/>
  <c r="J262" i="18"/>
  <c r="I262" i="18"/>
  <c r="N201" i="18"/>
  <c r="M201" i="18"/>
  <c r="L201" i="18"/>
  <c r="K201" i="18"/>
  <c r="J201" i="18"/>
  <c r="I201" i="18"/>
  <c r="N200" i="18"/>
  <c r="M200" i="18"/>
  <c r="L200" i="18"/>
  <c r="K200" i="18"/>
  <c r="J200" i="18"/>
  <c r="I200" i="18"/>
  <c r="N199" i="18"/>
  <c r="M199" i="18"/>
  <c r="L199" i="18"/>
  <c r="K199" i="18"/>
  <c r="J199" i="18"/>
  <c r="I199" i="18"/>
  <c r="N6" i="18"/>
  <c r="M6" i="18"/>
  <c r="L6" i="18"/>
  <c r="K6" i="18"/>
  <c r="J6" i="18"/>
  <c r="I6" i="18"/>
  <c r="N5" i="18"/>
  <c r="M5" i="18"/>
  <c r="L5" i="18"/>
  <c r="K5" i="18"/>
  <c r="J5" i="18"/>
  <c r="I5" i="18"/>
  <c r="N4" i="18"/>
  <c r="M4" i="18"/>
  <c r="L4" i="18"/>
  <c r="K4" i="18"/>
  <c r="J4" i="18"/>
  <c r="I4" i="18"/>
  <c r="N77" i="18"/>
  <c r="M77" i="18"/>
  <c r="L77" i="18"/>
  <c r="K77" i="18"/>
  <c r="J77" i="18"/>
  <c r="I77" i="18"/>
  <c r="N76" i="18"/>
  <c r="M76" i="18"/>
  <c r="L76" i="18"/>
  <c r="K76" i="18"/>
  <c r="J76" i="18"/>
  <c r="I76" i="18"/>
  <c r="N75" i="18"/>
  <c r="M75" i="18"/>
  <c r="L75" i="18"/>
  <c r="K75" i="18"/>
  <c r="J75" i="18"/>
  <c r="I75" i="18"/>
  <c r="N74" i="18"/>
  <c r="M74" i="18"/>
  <c r="L74" i="18"/>
  <c r="K74" i="18"/>
  <c r="J74" i="18"/>
  <c r="I74" i="18"/>
  <c r="N73" i="18"/>
  <c r="M73" i="18"/>
  <c r="L73" i="18"/>
  <c r="K73" i="18"/>
  <c r="J73" i="18"/>
  <c r="I73" i="18"/>
  <c r="N72" i="18"/>
  <c r="M72" i="18"/>
  <c r="L72" i="18"/>
  <c r="K72" i="18"/>
  <c r="J72" i="18"/>
  <c r="I72" i="18"/>
  <c r="N71" i="18"/>
  <c r="M71" i="18"/>
  <c r="L71" i="18"/>
  <c r="K71" i="18"/>
  <c r="J71" i="18"/>
  <c r="I71" i="18"/>
  <c r="N261" i="18"/>
  <c r="M261" i="18"/>
  <c r="L261" i="18"/>
  <c r="K261" i="18"/>
  <c r="J261" i="18"/>
  <c r="I261" i="18"/>
  <c r="N198" i="18"/>
  <c r="M198" i="18"/>
  <c r="L198" i="18"/>
  <c r="K198" i="18"/>
  <c r="J198" i="18"/>
  <c r="I198" i="18"/>
  <c r="N197" i="18"/>
  <c r="M197" i="18"/>
  <c r="L197" i="18"/>
  <c r="K197" i="18"/>
  <c r="J197" i="18"/>
  <c r="I197" i="18"/>
  <c r="N196" i="18"/>
  <c r="M196" i="18"/>
  <c r="L196" i="18"/>
  <c r="K196" i="18"/>
  <c r="J196" i="18"/>
  <c r="I196" i="18"/>
  <c r="N195" i="18"/>
  <c r="M195" i="18"/>
  <c r="L195" i="18"/>
  <c r="K195" i="18"/>
  <c r="J195" i="18"/>
  <c r="I195" i="18"/>
  <c r="N70" i="18"/>
  <c r="M70" i="18"/>
  <c r="L70" i="18"/>
  <c r="K70" i="18"/>
  <c r="J70" i="18"/>
  <c r="I70" i="18"/>
  <c r="N69" i="18"/>
  <c r="M69" i="18"/>
  <c r="L69" i="18"/>
  <c r="K69" i="18"/>
  <c r="J69" i="18"/>
  <c r="I69" i="18"/>
  <c r="N68" i="18"/>
  <c r="M68" i="18"/>
  <c r="L68" i="18"/>
  <c r="K68" i="18"/>
  <c r="J68" i="18"/>
  <c r="I68" i="18"/>
  <c r="N67" i="18"/>
  <c r="M67" i="18"/>
  <c r="L67" i="18"/>
  <c r="K67" i="18"/>
  <c r="J67" i="18"/>
  <c r="I67" i="18"/>
  <c r="N260" i="18"/>
  <c r="M260" i="18"/>
  <c r="L260" i="18"/>
  <c r="K260" i="18"/>
  <c r="J260" i="18"/>
  <c r="I260" i="18"/>
  <c r="N194" i="18"/>
  <c r="M194" i="18"/>
  <c r="L194" i="18"/>
  <c r="K194" i="18"/>
  <c r="J194" i="18"/>
  <c r="I194" i="18"/>
  <c r="N193" i="18"/>
  <c r="M193" i="18"/>
  <c r="L193" i="18"/>
  <c r="K193" i="18"/>
  <c r="J193" i="18"/>
  <c r="I193" i="18"/>
  <c r="N192" i="18"/>
  <c r="M192" i="18"/>
  <c r="L192" i="18"/>
  <c r="K192" i="18"/>
  <c r="J192" i="18"/>
  <c r="I192" i="18"/>
  <c r="N66" i="18"/>
  <c r="M66" i="18"/>
  <c r="L66" i="18"/>
  <c r="K66" i="18"/>
  <c r="J66" i="18"/>
  <c r="I66" i="18"/>
  <c r="N65" i="18"/>
  <c r="M65" i="18"/>
  <c r="L65" i="18"/>
  <c r="K65" i="18"/>
  <c r="J65" i="18"/>
  <c r="I65" i="18"/>
  <c r="N64" i="18"/>
  <c r="M64" i="18"/>
  <c r="L64" i="18"/>
  <c r="K64" i="18"/>
  <c r="J64" i="18"/>
  <c r="I64" i="18"/>
  <c r="N63" i="18"/>
  <c r="M63" i="18"/>
  <c r="L63" i="18"/>
  <c r="K63" i="18"/>
  <c r="J63" i="18"/>
  <c r="I63" i="18"/>
  <c r="N3" i="18"/>
  <c r="M3" i="18"/>
  <c r="L3" i="18"/>
  <c r="K3" i="18"/>
  <c r="J3" i="18"/>
  <c r="I3" i="18"/>
  <c r="N62" i="18"/>
  <c r="M62" i="18"/>
  <c r="L62" i="18"/>
  <c r="K62" i="18"/>
  <c r="J62" i="18"/>
  <c r="I62" i="18"/>
  <c r="N61" i="18"/>
  <c r="M61" i="18"/>
  <c r="L61" i="18"/>
  <c r="K61" i="18"/>
  <c r="J61" i="18"/>
  <c r="I61" i="18"/>
  <c r="N2" i="18"/>
  <c r="M2" i="18"/>
  <c r="L2" i="18"/>
  <c r="K2" i="18"/>
  <c r="J2" i="18"/>
  <c r="I2" i="18"/>
  <c r="N60" i="18"/>
  <c r="M60" i="18"/>
  <c r="L60" i="18"/>
  <c r="K60" i="18"/>
  <c r="J60" i="18"/>
  <c r="I60" i="18"/>
</calcChain>
</file>

<file path=xl/comments1.xml><?xml version="1.0" encoding="utf-8"?>
<comments xmlns="http://schemas.openxmlformats.org/spreadsheetml/2006/main">
  <authors>
    <author>OGRIC, MATEJA</author>
    <author>nspv44</author>
  </authors>
  <commentList>
    <comment ref="C175" authorId="0" shapeId="0">
      <text>
        <r>
          <rPr>
            <b/>
            <sz val="9"/>
            <color indexed="81"/>
            <rFont val="Tahoma"/>
            <family val="2"/>
          </rPr>
          <t>OGRIC, MATEJA:</t>
        </r>
        <r>
          <rPr>
            <sz val="9"/>
            <color indexed="81"/>
            <rFont val="Tahoma"/>
            <family val="2"/>
          </rPr>
          <t xml:space="preserve">
possible water has been acumulating after a long period of time and it partly evaporated - ask bob</t>
        </r>
      </text>
    </comment>
    <comment ref="A234" authorId="1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Not in Seb's file</t>
        </r>
      </text>
    </comment>
    <comment ref="A244" authorId="1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Not in Seb's file</t>
        </r>
      </text>
    </comment>
    <comment ref="A245" authorId="1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Not in seb's file</t>
        </r>
      </text>
    </comment>
    <comment ref="A275" authorId="1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Field notes missing: Guillaume/Mathieu?</t>
        </r>
      </text>
    </comment>
  </commentList>
</comments>
</file>

<file path=xl/comments2.xml><?xml version="1.0" encoding="utf-8"?>
<comments xmlns="http://schemas.openxmlformats.org/spreadsheetml/2006/main">
  <authors>
    <author>nspv44</author>
  </authors>
  <commentList>
    <comment ref="A42" authorId="0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Not in Seb's file</t>
        </r>
      </text>
    </comment>
  </commentList>
</comments>
</file>

<file path=xl/comments3.xml><?xml version="1.0" encoding="utf-8"?>
<comments xmlns="http://schemas.openxmlformats.org/spreadsheetml/2006/main">
  <authors>
    <author>nspv44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nspv44
Average Cl from Moulin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Neg. values suggest that all Cl is atmospheric origin and not chemical weathering</t>
        </r>
      </text>
    </comment>
  </commentList>
</comments>
</file>

<file path=xl/comments4.xml><?xml version="1.0" encoding="utf-8"?>
<comments xmlns="http://schemas.openxmlformats.org/spreadsheetml/2006/main">
  <authors>
    <author>nspv44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nspv44
Average Cl from Moulin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Neg. values suggest that all Cl is atmospheric origin and not chemical weathering</t>
        </r>
      </text>
    </comment>
  </commentList>
</comments>
</file>

<file path=xl/sharedStrings.xml><?xml version="1.0" encoding="utf-8"?>
<sst xmlns="http://schemas.openxmlformats.org/spreadsheetml/2006/main" count="2459" uniqueCount="381">
  <si>
    <t>Field ID</t>
  </si>
  <si>
    <t>River</t>
  </si>
  <si>
    <t>Sample Type</t>
  </si>
  <si>
    <t>N</t>
  </si>
  <si>
    <t>E</t>
  </si>
  <si>
    <t>Date</t>
  </si>
  <si>
    <t xml:space="preserve">Time </t>
  </si>
  <si>
    <t>Discharge l s-1</t>
  </si>
  <si>
    <t xml:space="preserve">Cl μM       </t>
  </si>
  <si>
    <t>SO4μM</t>
  </si>
  <si>
    <t>Na μM</t>
  </si>
  <si>
    <t>K   μM</t>
  </si>
  <si>
    <t>Mg  μM</t>
  </si>
  <si>
    <t>Ca μM</t>
  </si>
  <si>
    <t>HCO3 CB</t>
  </si>
  <si>
    <t>Main channel</t>
  </si>
  <si>
    <t>DRA16 3</t>
  </si>
  <si>
    <t>Laval</t>
  </si>
  <si>
    <t>DRA16 13</t>
  </si>
  <si>
    <t>Brusquet</t>
  </si>
  <si>
    <t>DRA16 18</t>
  </si>
  <si>
    <t>DRA16 19</t>
  </si>
  <si>
    <t>Seep</t>
  </si>
  <si>
    <t>DRA16 25</t>
  </si>
  <si>
    <t>DRA16 36</t>
  </si>
  <si>
    <t>CL 1 11-9-16</t>
  </si>
  <si>
    <t>CL 4 11-9-16</t>
  </si>
  <si>
    <t>CL 8 11-9-16</t>
  </si>
  <si>
    <t>CM 3 11-9-16</t>
  </si>
  <si>
    <t>Moulin</t>
  </si>
  <si>
    <t>CM 5 11-9-16</t>
  </si>
  <si>
    <t>CM 8 11-9-16</t>
  </si>
  <si>
    <t>PL 12-9-16</t>
  </si>
  <si>
    <t>pluie</t>
  </si>
  <si>
    <t>Rain water</t>
  </si>
  <si>
    <t>CL 2 12-9-16</t>
  </si>
  <si>
    <t>CL 8 12-9-16</t>
  </si>
  <si>
    <t>CL 14 12-9-16</t>
  </si>
  <si>
    <t>CL 20 12-9-16</t>
  </si>
  <si>
    <t>CM 2 13-9-16</t>
  </si>
  <si>
    <t>CM 6 13-9-16</t>
  </si>
  <si>
    <t>CM 9 13-9-16</t>
  </si>
  <si>
    <t>CM 11 13-9-16</t>
  </si>
  <si>
    <t>PL 13-9-16</t>
  </si>
  <si>
    <t>L 23-9-16</t>
  </si>
  <si>
    <t>L 30-9-16</t>
  </si>
  <si>
    <t>L 7-10-16</t>
  </si>
  <si>
    <t>CL 3 17-10-16</t>
  </si>
  <si>
    <t>CL 9 17-10-16</t>
  </si>
  <si>
    <t>CL 15-1-10-16</t>
  </si>
  <si>
    <t>CL 23 17-10-16</t>
  </si>
  <si>
    <t>BC 2 17-10-16</t>
  </si>
  <si>
    <t>BC 4 17-10-16</t>
  </si>
  <si>
    <t>BC 6 17-10-16</t>
  </si>
  <si>
    <t>CM 3 18-9-16</t>
  </si>
  <si>
    <t>CM 11 18-9-16</t>
  </si>
  <si>
    <t>CM 18-10-16</t>
  </si>
  <si>
    <t>PL 16-10-16</t>
  </si>
  <si>
    <t>M 24-10-16</t>
  </si>
  <si>
    <t>CB 4 14-11-16</t>
  </si>
  <si>
    <t>CB 8 14-11-16</t>
  </si>
  <si>
    <t>CB 12 14-11-16</t>
  </si>
  <si>
    <t>CB 24 14-11-16</t>
  </si>
  <si>
    <t>CM 6 14-9-16</t>
  </si>
  <si>
    <t>CM 12-14-11-16</t>
  </si>
  <si>
    <t>CM 16 14-11-16</t>
  </si>
  <si>
    <t>PL 8-11-16</t>
  </si>
  <si>
    <t>BR 17-11-16</t>
  </si>
  <si>
    <t>L 17-11-16</t>
  </si>
  <si>
    <t>M 17-11-16</t>
  </si>
  <si>
    <t>CL3 22.11.16</t>
  </si>
  <si>
    <t>CL12 22.11.16</t>
  </si>
  <si>
    <t>CL17 22.11.16</t>
  </si>
  <si>
    <t>CL24 22.11.16</t>
  </si>
  <si>
    <t>CL29 22.11.16</t>
  </si>
  <si>
    <t>CL41 22.11.16</t>
  </si>
  <si>
    <t>CL43 22.11.16</t>
  </si>
  <si>
    <t>CL48 22.11.16</t>
  </si>
  <si>
    <t>CB3 27.11.16</t>
  </si>
  <si>
    <t>CB10 27.11.16</t>
  </si>
  <si>
    <t>CB16 27.11.16</t>
  </si>
  <si>
    <t>CB24 27.11.16</t>
  </si>
  <si>
    <t>CM7_291116</t>
  </si>
  <si>
    <t>CM12 29.11.16</t>
  </si>
  <si>
    <t>CM15 29.11.16</t>
  </si>
  <si>
    <t>CM20 29.11.16</t>
  </si>
  <si>
    <t>PL 22.11.16</t>
  </si>
  <si>
    <t>CL9 7.12.16</t>
  </si>
  <si>
    <t>DRAI 48</t>
  </si>
  <si>
    <t>No Data</t>
  </si>
  <si>
    <t>DRAI 49</t>
  </si>
  <si>
    <t>DRAI 50</t>
  </si>
  <si>
    <t>DRAI 54</t>
  </si>
  <si>
    <t>DRAI 58</t>
  </si>
  <si>
    <t>DRAI 59</t>
  </si>
  <si>
    <t>CL14 7.12.16</t>
  </si>
  <si>
    <t>CL19 7.12.16</t>
  </si>
  <si>
    <t>CL23 7.12.16</t>
  </si>
  <si>
    <t>CL25 7.12.16</t>
  </si>
  <si>
    <t>CL33 7.12.16</t>
  </si>
  <si>
    <t>CL44 7.12.16</t>
  </si>
  <si>
    <t>CB2 7.12.16</t>
  </si>
  <si>
    <t>CB11 7.12.16</t>
  </si>
  <si>
    <t>CB16 7.12.16</t>
  </si>
  <si>
    <t xml:space="preserve">CB23 7.12.16 </t>
  </si>
  <si>
    <t>CM1 6.12.16</t>
  </si>
  <si>
    <t>CM11 6.12.16</t>
  </si>
  <si>
    <t>CM16 6.12.16</t>
  </si>
  <si>
    <t>CM23 6.12.16</t>
  </si>
  <si>
    <t>PL 25.11.16</t>
  </si>
  <si>
    <t>B 8.12.16</t>
  </si>
  <si>
    <t>DRAI 70</t>
  </si>
  <si>
    <t>B 23.01.17</t>
  </si>
  <si>
    <t>L 27.01.17</t>
  </si>
  <si>
    <t>CL11 20.2.17</t>
  </si>
  <si>
    <t>CL15 20.2.17</t>
  </si>
  <si>
    <t>CL20 20.2.17</t>
  </si>
  <si>
    <t>CL26 20.2.17</t>
  </si>
  <si>
    <t>B3 24.2.17</t>
  </si>
  <si>
    <t>B8 24.2.17</t>
  </si>
  <si>
    <t>B13 24.2.17</t>
  </si>
  <si>
    <t>B19 24.2.17</t>
  </si>
  <si>
    <t>CM8 27.2.17</t>
  </si>
  <si>
    <t>CM10 27.2.17</t>
  </si>
  <si>
    <t>CM14 27.2.17</t>
  </si>
  <si>
    <t>CM17 27.2.17</t>
  </si>
  <si>
    <t>PL 7.2.17</t>
  </si>
  <si>
    <t>B 10.2.17</t>
  </si>
  <si>
    <t>L 20.2.17</t>
  </si>
  <si>
    <t>M 20.2.17</t>
  </si>
  <si>
    <t>L 1.3.17</t>
  </si>
  <si>
    <t>M 1.3.17</t>
  </si>
  <si>
    <t>B 8.3.17</t>
  </si>
  <si>
    <t>L 21.3.17</t>
  </si>
  <si>
    <t>M 21.3.17</t>
  </si>
  <si>
    <t>B 22.3.17</t>
  </si>
  <si>
    <t>DRA17-3</t>
  </si>
  <si>
    <t>DRA17-4</t>
  </si>
  <si>
    <t xml:space="preserve">Laval </t>
  </si>
  <si>
    <t>DRA17-6</t>
  </si>
  <si>
    <t>Pore water in colluvium</t>
  </si>
  <si>
    <t>DRA17-7</t>
  </si>
  <si>
    <t>DRA17-8</t>
  </si>
  <si>
    <t>DRA17-12</t>
  </si>
  <si>
    <t>DRA17-14</t>
  </si>
  <si>
    <t>Pore water</t>
  </si>
  <si>
    <t>DRA17-24</t>
  </si>
  <si>
    <t>Soil pore water above H7 and H8</t>
  </si>
  <si>
    <t>DRA17-25</t>
  </si>
  <si>
    <t>DRA17-26</t>
  </si>
  <si>
    <t>DRA17-27</t>
  </si>
  <si>
    <t>DRA17-28</t>
  </si>
  <si>
    <t>DRA17-29</t>
  </si>
  <si>
    <t>DRA17-30</t>
  </si>
  <si>
    <t>DRA17-31</t>
  </si>
  <si>
    <t>DRA17-32</t>
  </si>
  <si>
    <t>DRA17-33</t>
  </si>
  <si>
    <t>DRA17-34</t>
  </si>
  <si>
    <t>Brusquet?</t>
  </si>
  <si>
    <t>DRA17-35</t>
  </si>
  <si>
    <t>DRA17-36</t>
  </si>
  <si>
    <t>DRA17-37</t>
  </si>
  <si>
    <t>DRA17-38</t>
  </si>
  <si>
    <t>L 10.4.17</t>
  </si>
  <si>
    <t>M 10.4.17</t>
  </si>
  <si>
    <t>B 11.4.17</t>
  </si>
  <si>
    <t>M 28.4.17</t>
  </si>
  <si>
    <t>L 28.4.17</t>
  </si>
  <si>
    <t>B 28.4.17</t>
  </si>
  <si>
    <t>CL1 9.5.17</t>
  </si>
  <si>
    <t>CL2 9.5.17</t>
  </si>
  <si>
    <t>CL4 9.5.17</t>
  </si>
  <si>
    <t>CM1 9.5.17</t>
  </si>
  <si>
    <t>CM2 9.5.17</t>
  </si>
  <si>
    <t>CM3 9.5.17</t>
  </si>
  <si>
    <t>P 9.5.17</t>
  </si>
  <si>
    <t>L 15.5.17</t>
  </si>
  <si>
    <t>B 15.5.17</t>
  </si>
  <si>
    <t>M 15.5.17</t>
  </si>
  <si>
    <t>L 31.5.17</t>
  </si>
  <si>
    <t>B 1.6.17</t>
  </si>
  <si>
    <t>L 13.6.17</t>
  </si>
  <si>
    <t>B 13.6.17</t>
  </si>
  <si>
    <t>DRAI17-50</t>
  </si>
  <si>
    <t>DRAI17-51</t>
  </si>
  <si>
    <t>Soil Pore water in colluvium</t>
  </si>
  <si>
    <t>DRA17-52</t>
  </si>
  <si>
    <t>CL2 30.6.17</t>
  </si>
  <si>
    <t>CL4 30.6.17</t>
  </si>
  <si>
    <t>CL9 30.6.17</t>
  </si>
  <si>
    <t>CL13 30.6.17</t>
  </si>
  <si>
    <t>CL17 30.6.17</t>
  </si>
  <si>
    <t>CM13 30.6.17</t>
  </si>
  <si>
    <t>CM17 30.6.17</t>
  </si>
  <si>
    <t>CM22 30.6.17</t>
  </si>
  <si>
    <t>P 29.6.17</t>
  </si>
  <si>
    <t>CL2 11.9.17</t>
  </si>
  <si>
    <t>CL5 11.9.17</t>
  </si>
  <si>
    <t>CL9 11.9.17</t>
  </si>
  <si>
    <t>PL 11.9.17</t>
  </si>
  <si>
    <t>DRA17-60</t>
  </si>
  <si>
    <t>CL4 06.11.17</t>
  </si>
  <si>
    <t>CL7 06.11.17</t>
  </si>
  <si>
    <t>CL11 06.11.17</t>
  </si>
  <si>
    <t>CM2 06.11.17</t>
  </si>
  <si>
    <t>CM4 06.11.17</t>
  </si>
  <si>
    <t>PL 06.11.17</t>
  </si>
  <si>
    <t>CM7 29.11.17</t>
  </si>
  <si>
    <t>CM12 29.11.17</t>
  </si>
  <si>
    <t>CM15 29.11.17</t>
  </si>
  <si>
    <t>CM18 29.11.17</t>
  </si>
  <si>
    <t>CL30_111217</t>
  </si>
  <si>
    <t>CL48_111217</t>
  </si>
  <si>
    <t>CL2_121217</t>
  </si>
  <si>
    <t>CL9_121217</t>
  </si>
  <si>
    <t>CL25_121217</t>
  </si>
  <si>
    <t>CL32_121217</t>
  </si>
  <si>
    <t>CM_111217 10h25</t>
  </si>
  <si>
    <t>CM_111217 13h00</t>
  </si>
  <si>
    <t>CM_111217 15h40</t>
  </si>
  <si>
    <t>CM21_111217</t>
  </si>
  <si>
    <t>CB2_151217</t>
  </si>
  <si>
    <t>CB11_151217</t>
  </si>
  <si>
    <t>CB24_151217</t>
  </si>
  <si>
    <t>PL_121217</t>
  </si>
  <si>
    <t>10_11/12/2017</t>
  </si>
  <si>
    <t>L30118</t>
  </si>
  <si>
    <t>B40118</t>
  </si>
  <si>
    <t>brusquet</t>
  </si>
  <si>
    <t>M30118</t>
  </si>
  <si>
    <t>CL9_090118</t>
  </si>
  <si>
    <t>CL13_090118</t>
  </si>
  <si>
    <t>CL25_090118</t>
  </si>
  <si>
    <t>CM2_090118</t>
  </si>
  <si>
    <t>CM11 09.01.18</t>
  </si>
  <si>
    <t>M 20.02.18</t>
  </si>
  <si>
    <t>CL3_130318</t>
  </si>
  <si>
    <t>CL13_130318</t>
  </si>
  <si>
    <t>CL26_130318</t>
  </si>
  <si>
    <t>CL36_130318</t>
  </si>
  <si>
    <t>CM2_130318</t>
  </si>
  <si>
    <t>CM9_130318</t>
  </si>
  <si>
    <t>CM17_130318</t>
  </si>
  <si>
    <t>CB2_160318</t>
  </si>
  <si>
    <t>CB8_160318</t>
  </si>
  <si>
    <t>CB14_160318</t>
  </si>
  <si>
    <t>PL_130318</t>
  </si>
  <si>
    <t>10_11/03/2018</t>
  </si>
  <si>
    <t>L30418</t>
  </si>
  <si>
    <t>B90418</t>
  </si>
  <si>
    <t>M30418</t>
  </si>
  <si>
    <t>CL7_130418</t>
  </si>
  <si>
    <t>CL17_130418</t>
  </si>
  <si>
    <t>CL26_130418</t>
  </si>
  <si>
    <t>CL40_130418</t>
  </si>
  <si>
    <t>CM5_130418</t>
  </si>
  <si>
    <t>CM20_130418</t>
  </si>
  <si>
    <t>CB3_160418</t>
  </si>
  <si>
    <t>CB11_160418</t>
  </si>
  <si>
    <t>CB23_160418</t>
  </si>
  <si>
    <t>L90518</t>
  </si>
  <si>
    <t>B90518</t>
  </si>
  <si>
    <t>M90518</t>
  </si>
  <si>
    <t>CL13_050618</t>
  </si>
  <si>
    <t>CL17_050618</t>
  </si>
  <si>
    <t>CL26_050618</t>
  </si>
  <si>
    <t>PL_05062018</t>
  </si>
  <si>
    <t>L100718</t>
  </si>
  <si>
    <t>B190718</t>
  </si>
  <si>
    <t>M100718</t>
  </si>
  <si>
    <t>CL3_060818</t>
  </si>
  <si>
    <t>CL5_060818</t>
  </si>
  <si>
    <t>CL7_060818</t>
  </si>
  <si>
    <t>CM16_060818</t>
  </si>
  <si>
    <t>CM20_060818</t>
  </si>
  <si>
    <t>CM23_060818</t>
  </si>
  <si>
    <t>CB2_070818</t>
  </si>
  <si>
    <t>CB4_070818</t>
  </si>
  <si>
    <t>CB10_070818</t>
  </si>
  <si>
    <t>CB24_070818</t>
  </si>
  <si>
    <t>PL_06082018</t>
  </si>
  <si>
    <t>L070818</t>
  </si>
  <si>
    <t>CL9_140818</t>
  </si>
  <si>
    <t>CL16_140818</t>
  </si>
  <si>
    <t>CL22_140818</t>
  </si>
  <si>
    <t>CM6_140818</t>
  </si>
  <si>
    <t>CM9_140818</t>
  </si>
  <si>
    <t>CM13_140818</t>
  </si>
  <si>
    <t>DRA18-01</t>
  </si>
  <si>
    <t>DRA18-02</t>
  </si>
  <si>
    <t>DRA18-03</t>
  </si>
  <si>
    <t>DRA18-05</t>
  </si>
  <si>
    <t>DRA18-06</t>
  </si>
  <si>
    <t>DRA18-07</t>
  </si>
  <si>
    <t>DRA18-102</t>
  </si>
  <si>
    <t>DRA18-105</t>
  </si>
  <si>
    <t>DRA18-107</t>
  </si>
  <si>
    <t>DRA18-108</t>
  </si>
  <si>
    <t>DRA18-109</t>
  </si>
  <si>
    <t>DRA18-110</t>
  </si>
  <si>
    <t>DRA18-112</t>
  </si>
  <si>
    <t>DRA18-114</t>
  </si>
  <si>
    <t>DRA18-115</t>
  </si>
  <si>
    <t>DRA18-116</t>
  </si>
  <si>
    <t>Na/Cl</t>
  </si>
  <si>
    <t>SO4 cyclic μM</t>
  </si>
  <si>
    <t>Na cyclic μM</t>
  </si>
  <si>
    <t>K cyclic  μM</t>
  </si>
  <si>
    <t>Mg cyclic  μM</t>
  </si>
  <si>
    <t>Ca cyclic μM</t>
  </si>
  <si>
    <t>SO4/Cl</t>
  </si>
  <si>
    <t>K/Cl</t>
  </si>
  <si>
    <t>Mg/Cl</t>
  </si>
  <si>
    <t>Ca/Cl</t>
  </si>
  <si>
    <t>Average</t>
  </si>
  <si>
    <t>Cyclic_Moulin_RainRatio</t>
  </si>
  <si>
    <t>Na* μM</t>
  </si>
  <si>
    <t>Ca* μM</t>
  </si>
  <si>
    <t>K* μM</t>
  </si>
  <si>
    <t>X cycle_Moulin</t>
  </si>
  <si>
    <t>Daily precipitaion Brusquet mm day-1</t>
  </si>
  <si>
    <t>Cl cyclic μM</t>
  </si>
  <si>
    <t>HCO3 gran titration</t>
  </si>
  <si>
    <t>Spot sampling</t>
  </si>
  <si>
    <t>-</t>
  </si>
  <si>
    <t>Time series?</t>
  </si>
  <si>
    <t>Time series</t>
  </si>
  <si>
    <t>Spot sampling - upstream</t>
  </si>
  <si>
    <t>Spot sampling-tributary</t>
  </si>
  <si>
    <t>Spot sampling - tributary</t>
  </si>
  <si>
    <t>Spot sampling - mid catchment</t>
  </si>
  <si>
    <t>Daily precipitaion Laval          mm day-1</t>
  </si>
  <si>
    <t>When Na/Cl&gt;1 -&gt;potential contamination</t>
  </si>
  <si>
    <t xml:space="preserve">Average Cl μM   </t>
  </si>
  <si>
    <t xml:space="preserve">SD Cl μM   </t>
  </si>
  <si>
    <t>X Cyclic_" Rain ratio method-Moulin"</t>
  </si>
  <si>
    <t>General info</t>
  </si>
  <si>
    <t xml:space="preserve">Raw data </t>
  </si>
  <si>
    <t xml:space="preserve">Rain Corr data </t>
  </si>
  <si>
    <t xml:space="preserve">Cl* μM       </t>
  </si>
  <si>
    <t>SO4*μM</t>
  </si>
  <si>
    <t>Mg* μM</t>
  </si>
  <si>
    <t>SO4 μM</t>
  </si>
  <si>
    <t xml:space="preserve">Min Cl μM   </t>
  </si>
  <si>
    <t xml:space="preserve">Max Cl μM   </t>
  </si>
  <si>
    <t>n</t>
  </si>
  <si>
    <t>Date/Time</t>
  </si>
  <si>
    <t xml:space="preserve">Discharge </t>
  </si>
  <si>
    <t xml:space="preserve">δ34SSO4 </t>
  </si>
  <si>
    <t>SD</t>
  </si>
  <si>
    <t xml:space="preserve">δ18OSO4  </t>
  </si>
  <si>
    <t xml:space="preserve">δ18OW </t>
  </si>
  <si>
    <t>l s-1</t>
  </si>
  <si>
    <t>‰</t>
  </si>
  <si>
    <t>CL1 11.9.16</t>
  </si>
  <si>
    <t>CL4 11.9.16</t>
  </si>
  <si>
    <t>CL8 11.9.16</t>
  </si>
  <si>
    <t>CL2 12.9.16</t>
  </si>
  <si>
    <t>CL8 12.9.16</t>
  </si>
  <si>
    <t>CL20 12.9.16</t>
  </si>
  <si>
    <t>CL3 17.10.16</t>
  </si>
  <si>
    <t>CL9 17.10.16</t>
  </si>
  <si>
    <t>CL15 17.10.16</t>
  </si>
  <si>
    <t>CL23 17.10.16</t>
  </si>
  <si>
    <t>DRA16-58</t>
  </si>
  <si>
    <t>DRA16-13</t>
  </si>
  <si>
    <t>BC4 17.10.16</t>
  </si>
  <si>
    <t>BC6 17.10.16</t>
  </si>
  <si>
    <t>CB4 14.11.16</t>
  </si>
  <si>
    <t>CB8 14.11.16</t>
  </si>
  <si>
    <t>CB12 14.11.16</t>
  </si>
  <si>
    <t>CB24 14.11.16</t>
  </si>
  <si>
    <t>DRA16-54</t>
  </si>
  <si>
    <t>Zn pM</t>
  </si>
  <si>
    <t>&lt;DL</t>
  </si>
  <si>
    <t>Mn pM</t>
  </si>
  <si>
    <t>Al  μM</t>
  </si>
  <si>
    <t>Re  pM</t>
  </si>
  <si>
    <t>Re pM</t>
  </si>
  <si>
    <t>Daily precipitation Laval          mm day-1</t>
  </si>
  <si>
    <t>Daily precipitation Brusquet mm day-1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</si>
</sst>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0.000000"/>
    <numFmt numFmtId="166" formatCode="0.00000"/>
    <numFmt numFmtId="167" formatCode="#,##0.0"/>
    <numFmt numFmtId="168" formatCode="_-* #,##0.00\ _F_-;\-* #,##0.00\ _F_-;_-* &quot;-&quot;??\ _F_-;_-@_-"/>
  </numFmts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theme="0" tint="-0.499984740745262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sz val="11"/>
      <color theme="0" tint="-0.3499862666707357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Fill="1" applyBorder="1"/>
    <xf numFmtId="14" fontId="3" fillId="0" borderId="0" xfId="1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3" fillId="0" borderId="0" xfId="2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0" applyFont="1" applyFill="1"/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/>
    <xf numFmtId="0" fontId="8" fillId="0" borderId="0" xfId="0" applyFont="1" applyFill="1" applyAlignment="1">
      <alignment horizontal="center"/>
    </xf>
    <xf numFmtId="2" fontId="3" fillId="0" borderId="0" xfId="1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14" fontId="8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 applyBorder="1"/>
    <xf numFmtId="14" fontId="8" fillId="0" borderId="0" xfId="1" applyNumberFormat="1" applyFont="1" applyFill="1" applyBorder="1" applyAlignment="1">
      <alignment horizontal="left"/>
    </xf>
    <xf numFmtId="14" fontId="8" fillId="0" borderId="0" xfId="1" applyNumberFormat="1" applyFont="1" applyFill="1" applyBorder="1"/>
    <xf numFmtId="164" fontId="8" fillId="0" borderId="0" xfId="0" applyNumberFormat="1" applyFont="1" applyFill="1" applyBorder="1" applyAlignment="1">
      <alignment horizontal="center"/>
    </xf>
    <xf numFmtId="0" fontId="8" fillId="0" borderId="0" xfId="2" quotePrefix="1" applyFont="1" applyFill="1" applyBorder="1" applyAlignment="1">
      <alignment horizontal="left"/>
    </xf>
    <xf numFmtId="0" fontId="8" fillId="0" borderId="0" xfId="0" applyFont="1" applyFill="1" applyBorder="1"/>
    <xf numFmtId="20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20" fontId="10" fillId="0" borderId="0" xfId="0" applyNumberFormat="1" applyFont="1" applyAlignment="1">
      <alignment horizontal="center"/>
    </xf>
    <xf numFmtId="14" fontId="10" fillId="0" borderId="0" xfId="1" applyNumberFormat="1" applyFont="1" applyFill="1" applyBorder="1" applyAlignment="1">
      <alignment horizontal="left"/>
    </xf>
    <xf numFmtId="14" fontId="10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2" quotePrefix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0" fontId="10" fillId="0" borderId="0" xfId="3" applyFont="1" applyFill="1" applyBorder="1" applyAlignment="1" applyProtection="1">
      <alignment horizontal="center" wrapText="1"/>
    </xf>
    <xf numFmtId="0" fontId="10" fillId="0" borderId="0" xfId="1" applyFont="1" applyFill="1" applyBorder="1" applyAlignment="1">
      <alignment horizontal="left"/>
    </xf>
    <xf numFmtId="0" fontId="10" fillId="0" borderId="0" xfId="0" applyFont="1"/>
    <xf numFmtId="167" fontId="10" fillId="0" borderId="0" xfId="0" applyNumberFormat="1" applyFont="1" applyFill="1" applyBorder="1" applyAlignment="1" applyProtection="1">
      <alignment horizontal="center" vertical="center"/>
    </xf>
    <xf numFmtId="167" fontId="10" fillId="0" borderId="0" xfId="4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10" fillId="0" borderId="0" xfId="5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3" fontId="8" fillId="0" borderId="0" xfId="5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/>
    <xf numFmtId="2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 applyProtection="1">
      <alignment horizontal="center" vertical="center"/>
    </xf>
    <xf numFmtId="167" fontId="8" fillId="0" borderId="0" xfId="4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/>
    </xf>
    <xf numFmtId="167" fontId="8" fillId="0" borderId="0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vertical="center"/>
    </xf>
    <xf numFmtId="14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Alignment="1">
      <alignment horizontal="center"/>
    </xf>
    <xf numFmtId="0" fontId="10" fillId="3" borderId="0" xfId="0" applyFont="1" applyFill="1"/>
    <xf numFmtId="1" fontId="10" fillId="3" borderId="0" xfId="0" applyNumberFormat="1" applyFont="1" applyFill="1" applyAlignment="1">
      <alignment horizontal="center"/>
    </xf>
    <xf numFmtId="20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" fontId="10" fillId="0" borderId="0" xfId="0" applyNumberFormat="1" applyFont="1" applyFill="1"/>
    <xf numFmtId="2" fontId="3" fillId="0" borderId="0" xfId="0" applyNumberFormat="1" applyFont="1" applyFill="1" applyBorder="1" applyAlignment="1">
      <alignment horizontal="left"/>
    </xf>
    <xf numFmtId="2" fontId="3" fillId="0" borderId="0" xfId="2" quotePrefix="1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/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22" fontId="8" fillId="0" borderId="0" xfId="0" applyNumberFormat="1" applyFont="1" applyFill="1" applyBorder="1" applyAlignment="1">
      <alignment horizontal="center"/>
    </xf>
    <xf numFmtId="22" fontId="8" fillId="0" borderId="0" xfId="1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11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/>
    </xf>
    <xf numFmtId="1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/>
    <xf numFmtId="1" fontId="8" fillId="0" borderId="0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</cellXfs>
  <cellStyles count="6">
    <cellStyle name="Bad" xfId="1" builtinId="27"/>
    <cellStyle name="Comma" xfId="4" builtinId="3"/>
    <cellStyle name="Comma 2" xfId="5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60325</xdr:colOff>
      <xdr:row>4</xdr:row>
      <xdr:rowOff>61912</xdr:rowOff>
    </xdr:from>
    <xdr:to>
      <xdr:col>25</xdr:col>
      <xdr:colOff>434976</xdr:colOff>
      <xdr:row>9</xdr:row>
      <xdr:rowOff>71437</xdr:rowOff>
    </xdr:to>
    <xdr:sp macro="" textlink="">
      <xdr:nvSpPr>
        <xdr:cNvPr id="2" name="TextBox 1"/>
        <xdr:cNvSpPr txBox="1"/>
      </xdr:nvSpPr>
      <xdr:spPr>
        <a:xfrm>
          <a:off x="10831513" y="942975"/>
          <a:ext cx="4271963" cy="88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Cambria" panose="02040503050406030204" pitchFamily="18" charset="0"/>
              <a:ea typeface="Cambria" panose="02040503050406030204" pitchFamily="18" charset="0"/>
            </a:rPr>
            <a:t>Moulin is a small catchment (&lt;0.09 km2), dominated by surface</a:t>
          </a:r>
          <a:r>
            <a:rPr lang="en-GB" sz="1100" baseline="0">
              <a:latin typeface="Cambria" panose="02040503050406030204" pitchFamily="18" charset="0"/>
              <a:ea typeface="Cambria" panose="02040503050406030204" pitchFamily="18" charset="0"/>
            </a:rPr>
            <a:t> flow, no deep groundwater flow (no contribution from evaporites) (Cras et al., 2007)</a:t>
          </a:r>
        </a:p>
        <a:p>
          <a:r>
            <a:rPr lang="en-GB" sz="1100" baseline="0">
              <a:latin typeface="Cambria" panose="02040503050406030204" pitchFamily="18" charset="0"/>
              <a:ea typeface="Cambria" panose="02040503050406030204" pitchFamily="18" charset="0"/>
            </a:rPr>
            <a:t>Neighboring the Laval catchcmnet, same lithology.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DataAnalysis_Writing/Thesis20210425/Data/Draix_WaterS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mol"/>
      <sheetName val="All data"/>
      <sheetName val="Alkalinity "/>
    </sheetNames>
    <sheetDataSet>
      <sheetData sheetId="0"/>
      <sheetData sheetId="1">
        <row r="4">
          <cell r="L4">
            <v>1052.1060455198053</v>
          </cell>
          <cell r="T4">
            <v>16362.5</v>
          </cell>
          <cell r="Y4">
            <v>7849.1433363622182</v>
          </cell>
          <cell r="AC4">
            <v>154.73818554770921</v>
          </cell>
          <cell r="AE4">
            <v>7233.0796132483019</v>
          </cell>
          <cell r="AG4">
            <v>6068.1670742052984</v>
          </cell>
        </row>
        <row r="6">
          <cell r="L6">
            <v>52.18220333007077</v>
          </cell>
          <cell r="T6">
            <v>4081.25</v>
          </cell>
          <cell r="Y6">
            <v>413.22727456603525</v>
          </cell>
          <cell r="AC6">
            <v>28.13421555412895</v>
          </cell>
          <cell r="AE6">
            <v>724.13083727628066</v>
          </cell>
          <cell r="AG6">
            <v>1608.1141773541594</v>
          </cell>
        </row>
        <row r="9">
          <cell r="L9">
            <v>1538.6698333272218</v>
          </cell>
          <cell r="T9">
            <v>11975</v>
          </cell>
          <cell r="Y9">
            <v>15926.649113931982</v>
          </cell>
          <cell r="AC9">
            <v>88.239130601586254</v>
          </cell>
          <cell r="AE9">
            <v>3846.945073030241</v>
          </cell>
          <cell r="AG9">
            <v>3584.26069165128</v>
          </cell>
        </row>
        <row r="10">
          <cell r="L10">
            <v>1872.9180006036211</v>
          </cell>
          <cell r="T10">
            <v>12150</v>
          </cell>
          <cell r="Y10">
            <v>317.53253729811127</v>
          </cell>
          <cell r="AC10">
            <v>25.576559594662683</v>
          </cell>
          <cell r="AE10">
            <v>2353.4252211479115</v>
          </cell>
          <cell r="AG10">
            <v>2310.4945356554713</v>
          </cell>
        </row>
        <row r="11">
          <cell r="L11">
            <v>61.208314176353277</v>
          </cell>
          <cell r="T11">
            <v>2303.125</v>
          </cell>
          <cell r="Y11">
            <v>748.15885500376896</v>
          </cell>
          <cell r="AC11">
            <v>31.970699493328354</v>
          </cell>
          <cell r="AE11">
            <v>905.16354659535079</v>
          </cell>
          <cell r="AG11">
            <v>1722.890363790608</v>
          </cell>
        </row>
        <row r="13">
          <cell r="L13">
            <v>1175.6509377282971</v>
          </cell>
          <cell r="T13">
            <v>16725</v>
          </cell>
          <cell r="Y13">
            <v>7999.2100834414614</v>
          </cell>
          <cell r="AC13">
            <v>130.44045393277966</v>
          </cell>
          <cell r="AE13">
            <v>7537.5437152849208</v>
          </cell>
          <cell r="AG13">
            <v>6242.8264883477214</v>
          </cell>
        </row>
        <row r="14">
          <cell r="L14">
            <v>284.32249165789915</v>
          </cell>
          <cell r="T14">
            <v>7812.5</v>
          </cell>
          <cell r="Y14">
            <v>2105.2842198943267</v>
          </cell>
          <cell r="AC14">
            <v>115.86181496382196</v>
          </cell>
          <cell r="AE14">
            <v>2917.0952478913805</v>
          </cell>
          <cell r="AG14">
            <v>3924.8465492290034</v>
          </cell>
        </row>
        <row r="15">
          <cell r="L15">
            <v>830.68426382193741</v>
          </cell>
          <cell r="T15">
            <v>18546.875</v>
          </cell>
          <cell r="Y15">
            <v>5224.0627026716666</v>
          </cell>
          <cell r="AC15">
            <v>186.70888504103758</v>
          </cell>
          <cell r="AE15">
            <v>6303.2297881094419</v>
          </cell>
          <cell r="AG15">
            <v>9192.0754528669095</v>
          </cell>
        </row>
        <row r="16">
          <cell r="L16">
            <v>716.44754842367433</v>
          </cell>
          <cell r="T16">
            <v>16078.125</v>
          </cell>
          <cell r="Y16">
            <v>4549.849781011294</v>
          </cell>
          <cell r="AC16">
            <v>176.47826120317251</v>
          </cell>
          <cell r="AE16">
            <v>5677.8440650071998</v>
          </cell>
          <cell r="AG16">
            <v>7939.5179400169663</v>
          </cell>
        </row>
        <row r="17">
          <cell r="L17">
            <v>159.3672696296756</v>
          </cell>
          <cell r="T17">
            <v>16812.5</v>
          </cell>
          <cell r="Y17">
            <v>1648.5593374792354</v>
          </cell>
          <cell r="AC17">
            <v>124.55784522600727</v>
          </cell>
          <cell r="AE17">
            <v>2703.1475005142975</v>
          </cell>
          <cell r="AG17">
            <v>3987.2249114227257</v>
          </cell>
        </row>
        <row r="18">
          <cell r="L18">
            <v>44.284356339573577</v>
          </cell>
          <cell r="T18">
            <v>2993.75</v>
          </cell>
          <cell r="Y18">
            <v>484.56335143848764</v>
          </cell>
          <cell r="AC18">
            <v>82.868053086707093</v>
          </cell>
          <cell r="AE18">
            <v>970.99362271137625</v>
          </cell>
          <cell r="AG18">
            <v>1576.9249962572983</v>
          </cell>
        </row>
        <row r="19">
          <cell r="L19">
            <v>45.13055423141256</v>
          </cell>
          <cell r="T19">
            <v>3718.75</v>
          </cell>
          <cell r="Y19">
            <v>820.79986011169319</v>
          </cell>
          <cell r="AC19">
            <v>75.70661640020154</v>
          </cell>
          <cell r="AE19">
            <v>1448.2616745525613</v>
          </cell>
          <cell r="AG19">
            <v>2021.0589350766006</v>
          </cell>
        </row>
        <row r="20">
          <cell r="L20">
            <v>17.770155728618697</v>
          </cell>
          <cell r="T20">
            <v>34.6875</v>
          </cell>
          <cell r="Y20">
            <v>88.300143933584366</v>
          </cell>
          <cell r="AC20">
            <v>5.6268431108257895</v>
          </cell>
          <cell r="AE20">
            <v>19.749022834807651</v>
          </cell>
          <cell r="AG20">
            <v>70.362792554518677</v>
          </cell>
        </row>
        <row r="21">
          <cell r="L21">
            <v>173.75263379093835</v>
          </cell>
          <cell r="T21">
            <v>4568.75</v>
          </cell>
          <cell r="Y21">
            <v>1326.6770393962183</v>
          </cell>
          <cell r="AC21">
            <v>87.216068217799744</v>
          </cell>
          <cell r="AE21">
            <v>1863.8140300349723</v>
          </cell>
          <cell r="AG21">
            <v>2420.2804531164224</v>
          </cell>
        </row>
        <row r="22">
          <cell r="L22">
            <v>393.1999537411819</v>
          </cell>
          <cell r="T22">
            <v>8200</v>
          </cell>
          <cell r="Y22">
            <v>2501.1124513207396</v>
          </cell>
          <cell r="AC22">
            <v>132.99810989224594</v>
          </cell>
          <cell r="AE22">
            <v>3357.3338819173005</v>
          </cell>
          <cell r="AG22">
            <v>4121.9621737611651</v>
          </cell>
        </row>
        <row r="23">
          <cell r="L23">
            <v>267.96266574901205</v>
          </cell>
          <cell r="T23">
            <v>6524.9999999999991</v>
          </cell>
          <cell r="Y23">
            <v>1879.0966590792339</v>
          </cell>
          <cell r="AC23">
            <v>122.25595486248763</v>
          </cell>
          <cell r="AE23">
            <v>2748.4056778440649</v>
          </cell>
          <cell r="AG23">
            <v>3256.150506512301</v>
          </cell>
        </row>
        <row r="24">
          <cell r="L24">
            <v>181.65048078143556</v>
          </cell>
          <cell r="T24">
            <v>5381.2499999999991</v>
          </cell>
          <cell r="Y24">
            <v>1548.5148394264058</v>
          </cell>
          <cell r="AC24">
            <v>121.23289247870112</v>
          </cell>
          <cell r="AE24">
            <v>2308.1670438181445</v>
          </cell>
          <cell r="AG24">
            <v>2664.803632915814</v>
          </cell>
        </row>
        <row r="25">
          <cell r="L25">
            <v>42.309894591949273</v>
          </cell>
          <cell r="T25">
            <v>2715.6249999999995</v>
          </cell>
          <cell r="Y25">
            <v>775.56234794867453</v>
          </cell>
          <cell r="AC25">
            <v>61.895274219083689</v>
          </cell>
          <cell r="AE25">
            <v>1197.2845093602141</v>
          </cell>
          <cell r="AG25">
            <v>1626.8276860122758</v>
          </cell>
        </row>
        <row r="26">
          <cell r="L26">
            <v>23.97560693543792</v>
          </cell>
          <cell r="T26">
            <v>2300.0000000000005</v>
          </cell>
          <cell r="Y26">
            <v>381.03904475773356</v>
          </cell>
          <cell r="AC26">
            <v>51.664650381218621</v>
          </cell>
          <cell r="AE26">
            <v>744.70273606253863</v>
          </cell>
          <cell r="AG26">
            <v>1070.4126952442737</v>
          </cell>
        </row>
        <row r="27">
          <cell r="L27">
            <v>30.745190070149807</v>
          </cell>
          <cell r="T27">
            <v>3553.1249999999995</v>
          </cell>
          <cell r="Y27">
            <v>412.79229848754466</v>
          </cell>
          <cell r="AC27">
            <v>52.431947169058496</v>
          </cell>
          <cell r="AE27">
            <v>806.41843242131256</v>
          </cell>
          <cell r="AG27">
            <v>1167.7229402664802</v>
          </cell>
        </row>
        <row r="28">
          <cell r="L28">
            <v>27.64246446674019</v>
          </cell>
          <cell r="T28">
            <v>1615.6250000000002</v>
          </cell>
          <cell r="Y28">
            <v>486.73823183094044</v>
          </cell>
          <cell r="AC28">
            <v>50.385822401485484</v>
          </cell>
          <cell r="AE28">
            <v>892.82040732359587</v>
          </cell>
          <cell r="AG28">
            <v>1207.6450920704624</v>
          </cell>
        </row>
        <row r="29">
          <cell r="L29">
            <v>12.97503434153111</v>
          </cell>
          <cell r="T29">
            <v>24.6875</v>
          </cell>
          <cell r="Y29">
            <v>74.815885500376908</v>
          </cell>
          <cell r="AC29">
            <v>5.1153119189325365</v>
          </cell>
          <cell r="AE29">
            <v>16.04608105328122</v>
          </cell>
          <cell r="AG29">
            <v>48.904635959878235</v>
          </cell>
        </row>
        <row r="30">
          <cell r="L30">
            <v>1509.0529071128574</v>
          </cell>
          <cell r="T30">
            <v>16390.625</v>
          </cell>
          <cell r="Y30">
            <v>7046.6124715471269</v>
          </cell>
          <cell r="AC30">
            <v>150.90170160850982</v>
          </cell>
          <cell r="AE30">
            <v>7615.7169306727028</v>
          </cell>
          <cell r="AG30">
            <v>6776.7852687259838</v>
          </cell>
        </row>
        <row r="31">
          <cell r="L31">
            <v>1466.7430125209082</v>
          </cell>
          <cell r="T31">
            <v>14312.5</v>
          </cell>
          <cell r="Y31">
            <v>6355.0005067471311</v>
          </cell>
          <cell r="AC31">
            <v>130.44045393277966</v>
          </cell>
          <cell r="AE31">
            <v>6434.8899403414935</v>
          </cell>
          <cell r="AG31">
            <v>5768.7509356754326</v>
          </cell>
        </row>
        <row r="32">
          <cell r="L32">
            <v>1410.3298197316426</v>
          </cell>
          <cell r="T32">
            <v>14312.5</v>
          </cell>
          <cell r="Y32">
            <v>6515.9416557886398</v>
          </cell>
          <cell r="AC32">
            <v>117.39640853950172</v>
          </cell>
          <cell r="AE32">
            <v>6249.7428512651722</v>
          </cell>
          <cell r="AG32">
            <v>5446.8785867558254</v>
          </cell>
        </row>
        <row r="33">
          <cell r="L33">
            <v>161.62379734124625</v>
          </cell>
          <cell r="T33">
            <v>5118.7499999999991</v>
          </cell>
          <cell r="Y33">
            <v>1705.1062276830087</v>
          </cell>
          <cell r="AC33">
            <v>75.450850804254912</v>
          </cell>
          <cell r="AE33">
            <v>2485.0853733799631</v>
          </cell>
          <cell r="AG33">
            <v>2405.3096461899295</v>
          </cell>
        </row>
        <row r="34">
          <cell r="L34">
            <v>129.46827745136477</v>
          </cell>
          <cell r="T34">
            <v>4287.5000000000009</v>
          </cell>
          <cell r="Y34">
            <v>1209.2334982037662</v>
          </cell>
          <cell r="AC34">
            <v>77.496975571827932</v>
          </cell>
          <cell r="AE34">
            <v>1826.7846122197082</v>
          </cell>
          <cell r="AG34">
            <v>2305.5042666799741</v>
          </cell>
        </row>
        <row r="35">
          <cell r="L35">
            <v>51.618071402178117</v>
          </cell>
          <cell r="T35">
            <v>3025</v>
          </cell>
          <cell r="Y35">
            <v>558.50928478188348</v>
          </cell>
          <cell r="AC35">
            <v>70.335538885322379</v>
          </cell>
          <cell r="AE35">
            <v>1452.3760543098128</v>
          </cell>
          <cell r="AG35">
            <v>1784.021158740456</v>
          </cell>
        </row>
        <row r="36">
          <cell r="L36">
            <v>63.746907851870233</v>
          </cell>
          <cell r="T36">
            <v>4768.75</v>
          </cell>
          <cell r="Y36">
            <v>876.91177423697582</v>
          </cell>
          <cell r="AC36">
            <v>81.077693915080701</v>
          </cell>
          <cell r="AE36">
            <v>2295.8239045463897</v>
          </cell>
          <cell r="AG36">
            <v>2517.5906981386297</v>
          </cell>
        </row>
        <row r="37">
          <cell r="L37">
            <v>34.412047601452073</v>
          </cell>
          <cell r="T37">
            <v>1004.6875</v>
          </cell>
          <cell r="Y37">
            <v>69.596172558490153</v>
          </cell>
          <cell r="AC37">
            <v>74.427788420468403</v>
          </cell>
          <cell r="AE37">
            <v>687.10141946101623</v>
          </cell>
          <cell r="AG37">
            <v>1042.9662158790359</v>
          </cell>
        </row>
        <row r="38">
          <cell r="L38">
            <v>32.155519889881447</v>
          </cell>
          <cell r="T38">
            <v>2135.9375</v>
          </cell>
          <cell r="Y38">
            <v>130.92779962565959</v>
          </cell>
          <cell r="AC38">
            <v>53.199243956898378</v>
          </cell>
          <cell r="AE38">
            <v>1567.5786875128574</v>
          </cell>
          <cell r="AG38">
            <v>1843.904386446429</v>
          </cell>
        </row>
        <row r="39">
          <cell r="L39">
            <v>32.43758585382777</v>
          </cell>
          <cell r="T39">
            <v>2106.25</v>
          </cell>
          <cell r="Y39">
            <v>113.96373256452762</v>
          </cell>
          <cell r="AC39">
            <v>50.897353593378732</v>
          </cell>
          <cell r="AE39">
            <v>1584.0362065418637</v>
          </cell>
          <cell r="AG39">
            <v>1806.4773691301962</v>
          </cell>
        </row>
        <row r="40">
          <cell r="L40">
            <v>58.95178646478265</v>
          </cell>
          <cell r="T40">
            <v>2971.8749999999995</v>
          </cell>
          <cell r="Y40">
            <v>786.4367499109386</v>
          </cell>
          <cell r="AC40">
            <v>46.805104058232708</v>
          </cell>
          <cell r="AE40">
            <v>1316.6015223205104</v>
          </cell>
          <cell r="AG40">
            <v>1609.3617445980337</v>
          </cell>
        </row>
        <row r="41">
          <cell r="L41">
            <v>24.25767289938425</v>
          </cell>
          <cell r="T41">
            <v>1771.8750000000002</v>
          </cell>
          <cell r="Y41">
            <v>238.36689101282877</v>
          </cell>
          <cell r="AC41">
            <v>36.318714624421013</v>
          </cell>
          <cell r="AE41">
            <v>687.10141946101623</v>
          </cell>
          <cell r="AG41">
            <v>983.0829881730624</v>
          </cell>
        </row>
        <row r="42">
          <cell r="L42">
            <v>31.591387961988794</v>
          </cell>
          <cell r="T42">
            <v>2228.125</v>
          </cell>
          <cell r="Y42">
            <v>515.88162908980814</v>
          </cell>
          <cell r="AC42">
            <v>51.664650381218621</v>
          </cell>
          <cell r="AE42">
            <v>1715.6963587739149</v>
          </cell>
          <cell r="AG42">
            <v>1978.6416487848692</v>
          </cell>
        </row>
        <row r="43">
          <cell r="L43">
            <v>22.001145187813623</v>
          </cell>
          <cell r="T43">
            <v>30</v>
          </cell>
          <cell r="Y43">
            <v>53.93703373282986</v>
          </cell>
          <cell r="AC43">
            <v>5.1153119189325365</v>
          </cell>
          <cell r="AE43">
            <v>15.634643077556058</v>
          </cell>
          <cell r="AG43">
            <v>146.96342132840959</v>
          </cell>
        </row>
        <row r="44">
          <cell r="L44">
            <v>114.51878136220935</v>
          </cell>
          <cell r="T44">
            <v>13093.750000000002</v>
          </cell>
          <cell r="Y44">
            <v>5750.3837576452488</v>
          </cell>
          <cell r="AC44">
            <v>84.146881066440216</v>
          </cell>
          <cell r="AE44">
            <v>6233.2853322361652</v>
          </cell>
          <cell r="AG44">
            <v>5085.0840860322369</v>
          </cell>
        </row>
        <row r="45">
          <cell r="L45">
            <v>35.540311457237394</v>
          </cell>
          <cell r="T45">
            <v>2189.0625</v>
          </cell>
          <cell r="Y45">
            <v>120.48837374188606</v>
          </cell>
          <cell r="AC45">
            <v>59.081852663670794</v>
          </cell>
          <cell r="AE45">
            <v>1740.3826373174245</v>
          </cell>
          <cell r="AG45">
            <v>2068.4664903438288</v>
          </cell>
        </row>
        <row r="46">
          <cell r="L46">
            <v>36.104443385130047</v>
          </cell>
          <cell r="T46">
            <v>2104.6875000000005</v>
          </cell>
          <cell r="Y46">
            <v>125.27311060528226</v>
          </cell>
          <cell r="AC46">
            <v>53.199243956898378</v>
          </cell>
          <cell r="AE46">
            <v>1629.2943838716315</v>
          </cell>
          <cell r="AG46">
            <v>1918.7584210788962</v>
          </cell>
        </row>
        <row r="47">
          <cell r="L47">
            <v>33.28378374566676</v>
          </cell>
          <cell r="T47">
            <v>1724.9999999999998</v>
          </cell>
          <cell r="Y47">
            <v>90.4750243260372</v>
          </cell>
          <cell r="AC47">
            <v>67.777882925856105</v>
          </cell>
          <cell r="AE47">
            <v>1353.6309401357744</v>
          </cell>
          <cell r="AG47">
            <v>1714.1573930834872</v>
          </cell>
        </row>
        <row r="48">
          <cell r="L48">
            <v>34.694113565398403</v>
          </cell>
          <cell r="T48">
            <v>1453.125</v>
          </cell>
          <cell r="Y48">
            <v>73.94593334339578</v>
          </cell>
          <cell r="AC48">
            <v>54.989603128524763</v>
          </cell>
          <cell r="AE48">
            <v>1156.1407117876981</v>
          </cell>
          <cell r="AG48">
            <v>1589.4006686960427</v>
          </cell>
        </row>
        <row r="49">
          <cell r="L49">
            <v>29.89899217831082</v>
          </cell>
          <cell r="T49">
            <v>1587.4999999999998</v>
          </cell>
          <cell r="Y49">
            <v>747.28890284678801</v>
          </cell>
          <cell r="AC49">
            <v>49.106994421752347</v>
          </cell>
          <cell r="AE49">
            <v>2016.0460810532811</v>
          </cell>
          <cell r="AG49">
            <v>1933.7292280053894</v>
          </cell>
        </row>
        <row r="50">
          <cell r="L50">
            <v>20.026683440189323</v>
          </cell>
          <cell r="T50">
            <v>1328.125</v>
          </cell>
          <cell r="Y50">
            <v>335.36655651622436</v>
          </cell>
          <cell r="AC50">
            <v>39.899432967673789</v>
          </cell>
          <cell r="AE50">
            <v>1300.1440032915039</v>
          </cell>
          <cell r="AG50">
            <v>1444.6828684066068</v>
          </cell>
        </row>
        <row r="51">
          <cell r="L51">
            <v>34.412047601452073</v>
          </cell>
          <cell r="T51">
            <v>2256.25</v>
          </cell>
          <cell r="Y51">
            <v>371.90454710943175</v>
          </cell>
          <cell r="AC51">
            <v>38.87637058388728</v>
          </cell>
          <cell r="AE51">
            <v>1271.3433449907425</v>
          </cell>
          <cell r="AG51">
            <v>1334.8969509456558</v>
          </cell>
        </row>
        <row r="52">
          <cell r="L52">
            <v>20.026683440189323</v>
          </cell>
          <cell r="T52">
            <v>18.75</v>
          </cell>
          <cell r="Y52">
            <v>45.2375121630186</v>
          </cell>
          <cell r="AC52">
            <v>5.1153119189325365</v>
          </cell>
          <cell r="AE52">
            <v>15.223205101830899</v>
          </cell>
          <cell r="AG52">
            <v>133.48969509456558</v>
          </cell>
        </row>
        <row r="53">
          <cell r="L53">
            <v>49.925675618500144</v>
          </cell>
          <cell r="T53">
            <v>4593.75</v>
          </cell>
          <cell r="Y53">
            <v>364.07497769660154</v>
          </cell>
          <cell r="AC53">
            <v>29.413043533862083</v>
          </cell>
          <cell r="AE53">
            <v>3538.3665912363713</v>
          </cell>
          <cell r="AG53">
            <v>3797.5946903538102</v>
          </cell>
        </row>
        <row r="54">
          <cell r="L54">
            <v>583.59447940495363</v>
          </cell>
          <cell r="T54">
            <v>12500</v>
          </cell>
          <cell r="Y54">
            <v>5828.6794517735498</v>
          </cell>
          <cell r="AC54">
            <v>92.58714573267892</v>
          </cell>
          <cell r="AE54">
            <v>5932.9356099567985</v>
          </cell>
          <cell r="AG54">
            <v>5132.4916412994653</v>
          </cell>
        </row>
        <row r="55">
          <cell r="L55">
            <v>128.05794763163314</v>
          </cell>
          <cell r="T55">
            <v>12640.625</v>
          </cell>
          <cell r="Y55">
            <v>5637.2899772377032</v>
          </cell>
          <cell r="AC55">
            <v>67.522117329909477</v>
          </cell>
          <cell r="AE55">
            <v>6002.880065830077</v>
          </cell>
          <cell r="AG55">
            <v>4835.5706372573468</v>
          </cell>
        </row>
        <row r="56">
          <cell r="L56">
            <v>54.720797005587727</v>
          </cell>
          <cell r="T56">
            <v>4181.25</v>
          </cell>
          <cell r="Y56">
            <v>1461.519623728293</v>
          </cell>
          <cell r="AC56">
            <v>60.872211835297179</v>
          </cell>
          <cell r="AE56">
            <v>2213.5363094013578</v>
          </cell>
          <cell r="AG56">
            <v>2041.0200109785915</v>
          </cell>
        </row>
        <row r="57">
          <cell r="L57">
            <v>27.078332538847533</v>
          </cell>
          <cell r="T57">
            <v>3487.4999999999995</v>
          </cell>
          <cell r="Y57">
            <v>758.16330480905208</v>
          </cell>
          <cell r="AC57">
            <v>57.547259087991037</v>
          </cell>
          <cell r="AE57">
            <v>2020.1604608105331</v>
          </cell>
          <cell r="AG57">
            <v>1912.520584859524</v>
          </cell>
        </row>
        <row r="58">
          <cell r="L58">
            <v>34.976179529344734</v>
          </cell>
          <cell r="T58">
            <v>4362.5000000000009</v>
          </cell>
          <cell r="Y58">
            <v>896.05072169056064</v>
          </cell>
          <cell r="AC58">
            <v>62.918336602870205</v>
          </cell>
          <cell r="AE58">
            <v>2519.0290063772891</v>
          </cell>
          <cell r="AG58">
            <v>2375.3680323369422</v>
          </cell>
        </row>
        <row r="59">
          <cell r="L59">
            <v>46.540884051144197</v>
          </cell>
          <cell r="T59">
            <v>5843.75</v>
          </cell>
          <cell r="Y59">
            <v>1246.206464875464</v>
          </cell>
          <cell r="AC59">
            <v>67.777882925856105</v>
          </cell>
          <cell r="AE59">
            <v>3229.7881094425015</v>
          </cell>
          <cell r="AG59">
            <v>2904.3365437397074</v>
          </cell>
        </row>
        <row r="60">
          <cell r="L60">
            <v>32.7196518177741</v>
          </cell>
          <cell r="T60">
            <v>4521.8750000000009</v>
          </cell>
          <cell r="Y60">
            <v>901.70541071093805</v>
          </cell>
          <cell r="AC60">
            <v>61.639508623137068</v>
          </cell>
          <cell r="AE60">
            <v>2604.402386340259</v>
          </cell>
          <cell r="AG60">
            <v>2370.377763361445</v>
          </cell>
        </row>
        <row r="61">
          <cell r="L61">
            <v>50.771873510339127</v>
          </cell>
          <cell r="T61">
            <v>6418.7499999999991</v>
          </cell>
          <cell r="Y61">
            <v>1244.0315844830111</v>
          </cell>
          <cell r="AC61">
            <v>68.289414117749359</v>
          </cell>
          <cell r="AE61">
            <v>3196.873071384488</v>
          </cell>
          <cell r="AG61">
            <v>2886.8706023254649</v>
          </cell>
        </row>
        <row r="62">
          <cell r="L62">
            <v>29.334860250418163</v>
          </cell>
          <cell r="T62">
            <v>4006.2499999999995</v>
          </cell>
          <cell r="Y62">
            <v>892.57091306263612</v>
          </cell>
          <cell r="AC62">
            <v>57.803024683937657</v>
          </cell>
          <cell r="AE62">
            <v>2330.796132483028</v>
          </cell>
          <cell r="AG62">
            <v>2123.3594490743048</v>
          </cell>
        </row>
        <row r="63">
          <cell r="L63">
            <v>41.463696700110283</v>
          </cell>
          <cell r="T63">
            <v>5868.7500000000009</v>
          </cell>
          <cell r="Y63">
            <v>1171.3905793750871</v>
          </cell>
          <cell r="AC63">
            <v>67.010586138016237</v>
          </cell>
          <cell r="AE63">
            <v>3283.275046286773</v>
          </cell>
          <cell r="AG63">
            <v>2996.6565197864165</v>
          </cell>
        </row>
        <row r="64">
          <cell r="L64">
            <v>25.103870791223237</v>
          </cell>
          <cell r="T64">
            <v>1934.3750000000002</v>
          </cell>
          <cell r="Y64">
            <v>132.23272786113128</v>
          </cell>
          <cell r="AC64">
            <v>54.478071936631508</v>
          </cell>
          <cell r="AE64">
            <v>1600.4937255708703</v>
          </cell>
          <cell r="AG64">
            <v>1786.5162932282049</v>
          </cell>
        </row>
        <row r="65">
          <cell r="L65">
            <v>21.437013259920963</v>
          </cell>
          <cell r="T65">
            <v>1478.1250000000002</v>
          </cell>
          <cell r="Y65">
            <v>86.995215698112673</v>
          </cell>
          <cell r="AC65">
            <v>39.643667371727155</v>
          </cell>
          <cell r="AE65">
            <v>1261.0573955976135</v>
          </cell>
          <cell r="AG65">
            <v>1585.6579669644193</v>
          </cell>
        </row>
        <row r="66">
          <cell r="L66">
            <v>20.59081536808198</v>
          </cell>
          <cell r="T66">
            <v>1409.3749999999998</v>
          </cell>
          <cell r="Y66">
            <v>86.560239619622109</v>
          </cell>
          <cell r="AC66">
            <v>40.410964159567044</v>
          </cell>
          <cell r="AE66">
            <v>1226.0851676609752</v>
          </cell>
          <cell r="AG66">
            <v>1591.8958031837913</v>
          </cell>
        </row>
        <row r="67">
          <cell r="L67">
            <v>21.154947295974637</v>
          </cell>
          <cell r="T67">
            <v>1371.875</v>
          </cell>
          <cell r="Y67">
            <v>80.905550599244805</v>
          </cell>
          <cell r="AC67">
            <v>40.410964159567044</v>
          </cell>
          <cell r="AE67">
            <v>1229.1709524789139</v>
          </cell>
          <cell r="AG67">
            <v>1624.9563351464642</v>
          </cell>
        </row>
        <row r="68">
          <cell r="Y68">
            <v>634.63009851773199</v>
          </cell>
          <cell r="AC68">
            <v>39.899432967673789</v>
          </cell>
          <cell r="AE68">
            <v>1619.0084344785025</v>
          </cell>
          <cell r="AG68">
            <v>1551.9736513798093</v>
          </cell>
        </row>
        <row r="69">
          <cell r="Y69">
            <v>420.18689182188422</v>
          </cell>
          <cell r="AC69">
            <v>42.968620119033304</v>
          </cell>
          <cell r="AE69">
            <v>1584.0362065418637</v>
          </cell>
          <cell r="AG69">
            <v>1559.459054843056</v>
          </cell>
        </row>
        <row r="70">
          <cell r="Y70">
            <v>501.09244242112902</v>
          </cell>
          <cell r="AC70">
            <v>46.805104058232708</v>
          </cell>
          <cell r="AE70">
            <v>1861.7568401563465</v>
          </cell>
          <cell r="AG70">
            <v>1875.0935675432902</v>
          </cell>
        </row>
        <row r="71">
          <cell r="Y71">
            <v>477.16875810414808</v>
          </cell>
          <cell r="AC71">
            <v>43.480151310926558</v>
          </cell>
          <cell r="AE71">
            <v>2042.7895494754166</v>
          </cell>
          <cell r="AG71">
            <v>1937.4719297370125</v>
          </cell>
        </row>
        <row r="72">
          <cell r="L72">
            <v>2.820659639463285</v>
          </cell>
          <cell r="T72">
            <v>3.4375</v>
          </cell>
          <cell r="Y72">
            <v>12.179330197735776</v>
          </cell>
          <cell r="AC72">
            <v>3.3249527473061486</v>
          </cell>
          <cell r="AE72">
            <v>11.520263320304464</v>
          </cell>
          <cell r="AG72">
            <v>15.968860721592895</v>
          </cell>
        </row>
        <row r="73">
          <cell r="L73">
            <v>61.490380140299614</v>
          </cell>
          <cell r="T73">
            <v>7312.5</v>
          </cell>
          <cell r="Y73">
            <v>1535.4655570716886</v>
          </cell>
          <cell r="AC73">
            <v>71.614366865055516</v>
          </cell>
          <cell r="AE73">
            <v>4040.3209216210662</v>
          </cell>
          <cell r="AG73">
            <v>3602.9742003093966</v>
          </cell>
        </row>
        <row r="74">
          <cell r="L74">
            <v>73.337150626045414</v>
          </cell>
          <cell r="T74">
            <v>17625</v>
          </cell>
          <cell r="Y74">
            <v>1722.5052708226312</v>
          </cell>
          <cell r="AC74">
            <v>75.70661640020154</v>
          </cell>
          <cell r="AE74">
            <v>4665.7066447233083</v>
          </cell>
          <cell r="AG74">
            <v>4216.7772842956228</v>
          </cell>
        </row>
        <row r="75">
          <cell r="L75">
            <v>33.847915673559413</v>
          </cell>
          <cell r="T75">
            <v>21750</v>
          </cell>
          <cell r="Y75">
            <v>1300.5784746867848</v>
          </cell>
          <cell r="AC75">
            <v>64.197164582603321</v>
          </cell>
          <cell r="AE75">
            <v>4830.2818350133712</v>
          </cell>
          <cell r="AG75">
            <v>3702.779579819352</v>
          </cell>
        </row>
        <row r="76">
          <cell r="L76">
            <v>67.131699419226166</v>
          </cell>
          <cell r="T76">
            <v>20734.375</v>
          </cell>
          <cell r="Y76">
            <v>1622.4607727698015</v>
          </cell>
          <cell r="AC76">
            <v>69.824007693429124</v>
          </cell>
          <cell r="AE76">
            <v>4328.3275046286763</v>
          </cell>
          <cell r="AG76">
            <v>3914.866011278008</v>
          </cell>
        </row>
        <row r="78">
          <cell r="L78">
            <v>38.078905132754343</v>
          </cell>
          <cell r="T78">
            <v>1571.8750000000002</v>
          </cell>
          <cell r="Y78">
            <v>210.96339806792324</v>
          </cell>
          <cell r="AC78">
            <v>34.784121048741248</v>
          </cell>
          <cell r="AE78">
            <v>2065.4186381403006</v>
          </cell>
          <cell r="AG78">
            <v>2507.6101601876339</v>
          </cell>
        </row>
        <row r="79">
          <cell r="L79">
            <v>150.62322474733941</v>
          </cell>
          <cell r="T79">
            <v>12453.125</v>
          </cell>
          <cell r="Y79">
            <v>3279.7196318188485</v>
          </cell>
          <cell r="AC79">
            <v>89.773724177266004</v>
          </cell>
          <cell r="AE79">
            <v>5731.3310018514721</v>
          </cell>
          <cell r="AG79">
            <v>5072.6084135934916</v>
          </cell>
        </row>
        <row r="80">
          <cell r="L80">
            <v>154.85421420653432</v>
          </cell>
          <cell r="T80">
            <v>11218.75</v>
          </cell>
          <cell r="Y80">
            <v>3262.3205886792257</v>
          </cell>
          <cell r="AC80">
            <v>89.773724177266004</v>
          </cell>
          <cell r="AE80">
            <v>5677.8440650071998</v>
          </cell>
          <cell r="AG80">
            <v>5012.7251858875188</v>
          </cell>
        </row>
        <row r="81">
          <cell r="L81">
            <v>79.824667796810971</v>
          </cell>
          <cell r="T81">
            <v>5306.25</v>
          </cell>
          <cell r="Y81">
            <v>1781.227041418857</v>
          </cell>
          <cell r="AC81">
            <v>58.314555875830912</v>
          </cell>
          <cell r="AE81">
            <v>2896.5233491051226</v>
          </cell>
          <cell r="AG81">
            <v>2545.0371775038675</v>
          </cell>
        </row>
        <row r="82">
          <cell r="L82">
            <v>33.00171778172043</v>
          </cell>
          <cell r="T82">
            <v>2706.2499999999995</v>
          </cell>
          <cell r="Y82">
            <v>807.31560167848556</v>
          </cell>
          <cell r="AC82">
            <v>45.014744886606316</v>
          </cell>
          <cell r="AE82">
            <v>1553.178358362477</v>
          </cell>
          <cell r="AG82">
            <v>1429.7120614801138</v>
          </cell>
        </row>
        <row r="83">
          <cell r="L83">
            <v>20.30874940413565</v>
          </cell>
          <cell r="T83">
            <v>1748.4375000000002</v>
          </cell>
          <cell r="Y83">
            <v>480.64856673207265</v>
          </cell>
          <cell r="AC83">
            <v>40.922495351460292</v>
          </cell>
          <cell r="AE83">
            <v>1073.8531166426662</v>
          </cell>
          <cell r="AG83">
            <v>1074.4049104246717</v>
          </cell>
        </row>
        <row r="84">
          <cell r="L84">
            <v>45.41262019535889</v>
          </cell>
          <cell r="T84">
            <v>5550.0000000000009</v>
          </cell>
          <cell r="Y84">
            <v>994.35531542942795</v>
          </cell>
          <cell r="AC84">
            <v>61.895274219083689</v>
          </cell>
          <cell r="AE84">
            <v>3116.6426661180826</v>
          </cell>
          <cell r="AG84">
            <v>3017.8651629322812</v>
          </cell>
        </row>
        <row r="85">
          <cell r="L85">
            <v>45.976752123251543</v>
          </cell>
          <cell r="T85">
            <v>4943.75</v>
          </cell>
          <cell r="Y85">
            <v>925.62909502791899</v>
          </cell>
          <cell r="AC85">
            <v>58.826087067724167</v>
          </cell>
          <cell r="AE85">
            <v>2816.2929438387164</v>
          </cell>
          <cell r="AG85">
            <v>2623.6339138679577</v>
          </cell>
        </row>
        <row r="86">
          <cell r="L86">
            <v>47.38708194298318</v>
          </cell>
          <cell r="T86">
            <v>6318.7499999999991</v>
          </cell>
          <cell r="Y86">
            <v>1172.6955076105589</v>
          </cell>
          <cell r="AC86">
            <v>63.429867794763453</v>
          </cell>
          <cell r="AE86">
            <v>3641.226085167661</v>
          </cell>
          <cell r="AG86">
            <v>3395.8780378262381</v>
          </cell>
        </row>
        <row r="87">
          <cell r="L87">
            <v>20.872881332028307</v>
          </cell>
          <cell r="T87">
            <v>1484.375</v>
          </cell>
          <cell r="Y87">
            <v>87.430191776603237</v>
          </cell>
          <cell r="AC87">
            <v>30.43610591764859</v>
          </cell>
          <cell r="AE87">
            <v>1322.7730919563876</v>
          </cell>
          <cell r="AG87">
            <v>1750.3368431558456</v>
          </cell>
        </row>
        <row r="88">
          <cell r="L88">
            <v>23.69354097149159</v>
          </cell>
          <cell r="T88">
            <v>1695.3125</v>
          </cell>
          <cell r="Y88">
            <v>101.78440236679182</v>
          </cell>
          <cell r="AC88">
            <v>30.947637109541844</v>
          </cell>
          <cell r="AE88">
            <v>1557.2927381197285</v>
          </cell>
          <cell r="AG88">
            <v>1963.6708418583762</v>
          </cell>
        </row>
        <row r="89">
          <cell r="L89">
            <v>24.53973886333058</v>
          </cell>
          <cell r="T89">
            <v>1834.3750000000002</v>
          </cell>
          <cell r="Y89">
            <v>106.56913923018804</v>
          </cell>
          <cell r="AC89">
            <v>30.691871513595217</v>
          </cell>
          <cell r="AE89">
            <v>1631.3515737502571</v>
          </cell>
          <cell r="AG89">
            <v>2080.9421627825741</v>
          </cell>
        </row>
        <row r="90">
          <cell r="L90">
            <v>28.488662358579177</v>
          </cell>
          <cell r="T90">
            <v>2168.75</v>
          </cell>
          <cell r="Y90">
            <v>130.92779962565959</v>
          </cell>
          <cell r="AC90">
            <v>31.075519907515154</v>
          </cell>
          <cell r="AE90">
            <v>1913.1865871219914</v>
          </cell>
          <cell r="AG90">
            <v>2117.1216128549327</v>
          </cell>
        </row>
        <row r="91">
          <cell r="L91">
            <v>40.053366880378647</v>
          </cell>
          <cell r="T91">
            <v>5050</v>
          </cell>
        </row>
        <row r="92">
          <cell r="L92">
            <v>20.872881332028307</v>
          </cell>
          <cell r="T92">
            <v>1184.375</v>
          </cell>
          <cell r="Y92">
            <v>166.16086198339522</v>
          </cell>
          <cell r="AC92">
            <v>38.109073796047397</v>
          </cell>
          <cell r="AE92">
            <v>816.70438181444149</v>
          </cell>
          <cell r="AG92">
            <v>1025.5002744647936</v>
          </cell>
        </row>
        <row r="93">
          <cell r="L93">
            <v>33.847915673559413</v>
          </cell>
          <cell r="T93">
            <v>3912.4999999999995</v>
          </cell>
        </row>
        <row r="94">
          <cell r="L94">
            <v>26.23213464700855</v>
          </cell>
          <cell r="T94">
            <v>3431.2500000000005</v>
          </cell>
          <cell r="Y94">
            <v>461.07464319999718</v>
          </cell>
          <cell r="AC94">
            <v>49.362760017698974</v>
          </cell>
          <cell r="AE94">
            <v>2123.0199547418229</v>
          </cell>
          <cell r="AG94">
            <v>2244.3734717301259</v>
          </cell>
        </row>
        <row r="95">
          <cell r="Y95">
            <v>11.744354119245212</v>
          </cell>
          <cell r="AC95">
            <v>2.8134215554128947</v>
          </cell>
          <cell r="AE95">
            <v>10.697387368854146</v>
          </cell>
          <cell r="AG95">
            <v>17.964968311792003</v>
          </cell>
        </row>
        <row r="96">
          <cell r="L96">
            <v>38.925103024593326</v>
          </cell>
          <cell r="T96">
            <v>3818.75</v>
          </cell>
          <cell r="Y96">
            <v>280.5595706264134</v>
          </cell>
          <cell r="AC96">
            <v>26.088090786555938</v>
          </cell>
          <cell r="AE96">
            <v>2756.634437358568</v>
          </cell>
          <cell r="AG96">
            <v>3088.9764958331252</v>
          </cell>
        </row>
        <row r="97">
          <cell r="L97">
            <v>534.79706764223886</v>
          </cell>
          <cell r="T97">
            <v>11109.375</v>
          </cell>
          <cell r="Y97">
            <v>5228.4124634565715</v>
          </cell>
          <cell r="AC97">
            <v>76.218147592094795</v>
          </cell>
          <cell r="AE97">
            <v>5311.6642666118078</v>
          </cell>
          <cell r="AG97">
            <v>4486.2518089725036</v>
          </cell>
        </row>
        <row r="99">
          <cell r="L99">
            <v>42.874026519841927</v>
          </cell>
          <cell r="T99">
            <v>4187.5</v>
          </cell>
          <cell r="Y99">
            <v>344.0660780860357</v>
          </cell>
          <cell r="AC99">
            <v>24.809262806822801</v>
          </cell>
          <cell r="AE99">
            <v>3176.301172598231</v>
          </cell>
          <cell r="AG99">
            <v>3555.5666450421672</v>
          </cell>
        </row>
        <row r="100">
          <cell r="L100">
            <v>1059.1576946184632</v>
          </cell>
          <cell r="T100">
            <v>9609.375</v>
          </cell>
          <cell r="Y100">
            <v>6100.5395008301521</v>
          </cell>
          <cell r="AC100">
            <v>71.102835673162247</v>
          </cell>
          <cell r="AE100">
            <v>4653.3635054515535</v>
          </cell>
          <cell r="AG100">
            <v>3969.7589700084832</v>
          </cell>
        </row>
        <row r="101">
          <cell r="L101">
            <v>64.311039779762893</v>
          </cell>
          <cell r="T101">
            <v>4843.75</v>
          </cell>
          <cell r="Y101">
            <v>1702.4963712120652</v>
          </cell>
          <cell r="AC101">
            <v>60.872211835297179</v>
          </cell>
          <cell r="AE101">
            <v>2600.2880065830077</v>
          </cell>
          <cell r="AG101">
            <v>2450.2220669694098</v>
          </cell>
        </row>
        <row r="102">
          <cell r="L102">
            <v>34.694113565398403</v>
          </cell>
          <cell r="T102">
            <v>4312.5</v>
          </cell>
          <cell r="Y102">
            <v>1048.2923491622578</v>
          </cell>
          <cell r="AC102">
            <v>56.779962300151155</v>
          </cell>
          <cell r="AE102">
            <v>2151.8206130425842</v>
          </cell>
          <cell r="AG102">
            <v>2080.9421627825741</v>
          </cell>
        </row>
        <row r="103">
          <cell r="L103">
            <v>32.43758585382777</v>
          </cell>
          <cell r="T103">
            <v>4162.5</v>
          </cell>
          <cell r="Y103">
            <v>877.34675031546647</v>
          </cell>
          <cell r="AC103">
            <v>54.478071936631508</v>
          </cell>
          <cell r="AE103">
            <v>2324.6245628471506</v>
          </cell>
          <cell r="AG103">
            <v>2336.693447776835</v>
          </cell>
        </row>
        <row r="104">
          <cell r="L104">
            <v>49.925675618500144</v>
          </cell>
          <cell r="T104">
            <v>5562.5</v>
          </cell>
          <cell r="Y104">
            <v>1269.260197035464</v>
          </cell>
          <cell r="AC104">
            <v>60.104915047457304</v>
          </cell>
          <cell r="AE104">
            <v>3139.2717547829661</v>
          </cell>
          <cell r="AG104">
            <v>3083.9862268576271</v>
          </cell>
        </row>
        <row r="105">
          <cell r="L105">
            <v>33.847915673559413</v>
          </cell>
          <cell r="T105">
            <v>2521.875</v>
          </cell>
          <cell r="Y105">
            <v>198.34909179169691</v>
          </cell>
          <cell r="AC105">
            <v>30.43610591764859</v>
          </cell>
          <cell r="AE105">
            <v>1981.073853116643</v>
          </cell>
          <cell r="AG105">
            <v>2047.2578471979639</v>
          </cell>
        </row>
        <row r="106">
          <cell r="L106">
            <v>39.771300916432317</v>
          </cell>
          <cell r="T106">
            <v>2178.125</v>
          </cell>
          <cell r="Y106">
            <v>150.93669923622551</v>
          </cell>
          <cell r="AC106">
            <v>30.43610591764859</v>
          </cell>
          <cell r="AE106">
            <v>1750.6685867105534</v>
          </cell>
          <cell r="AG106">
            <v>1939.3432806028241</v>
          </cell>
        </row>
        <row r="107">
          <cell r="L107">
            <v>33.424816727639929</v>
          </cell>
          <cell r="T107">
            <v>2584.3749999999995</v>
          </cell>
          <cell r="Y107">
            <v>173.12047923924422</v>
          </cell>
          <cell r="AC107">
            <v>28.389981150075577</v>
          </cell>
          <cell r="AE107">
            <v>2092.1621065624358</v>
          </cell>
          <cell r="AG107">
            <v>2307.9994011677227</v>
          </cell>
        </row>
        <row r="108">
          <cell r="L108">
            <v>35.258245493291064</v>
          </cell>
          <cell r="T108">
            <v>2956.2500000000005</v>
          </cell>
          <cell r="Y108">
            <v>208.35354159697988</v>
          </cell>
          <cell r="AC108">
            <v>28.13421555412895</v>
          </cell>
          <cell r="AE108">
            <v>2392.5118288418025</v>
          </cell>
          <cell r="AG108">
            <v>2579.9690603323515</v>
          </cell>
        </row>
        <row r="109">
          <cell r="L109">
            <v>26.23213464700855</v>
          </cell>
          <cell r="T109">
            <v>3156.25</v>
          </cell>
          <cell r="Y109">
            <v>521.9712941886761</v>
          </cell>
          <cell r="AC109">
            <v>43.224385714979931</v>
          </cell>
          <cell r="AE109">
            <v>1822.6702324624562</v>
          </cell>
          <cell r="AG109">
            <v>1904.41139777434</v>
          </cell>
        </row>
        <row r="110">
          <cell r="L110">
            <v>20.872881332028307</v>
          </cell>
          <cell r="T110">
            <v>2475</v>
          </cell>
          <cell r="Y110">
            <v>361.03014514716762</v>
          </cell>
          <cell r="AC110">
            <v>39.643667371727155</v>
          </cell>
          <cell r="AE110">
            <v>1481.176712610574</v>
          </cell>
          <cell r="AG110">
            <v>1598.1336394031634</v>
          </cell>
        </row>
        <row r="111">
          <cell r="L111">
            <v>26.796266574901207</v>
          </cell>
          <cell r="T111">
            <v>3218.75</v>
          </cell>
          <cell r="Y111">
            <v>416.70708319395976</v>
          </cell>
          <cell r="AC111">
            <v>45.014744886606316</v>
          </cell>
          <cell r="AE111">
            <v>1896.7290680929852</v>
          </cell>
          <cell r="AG111">
            <v>2041.0200109785915</v>
          </cell>
        </row>
        <row r="112">
          <cell r="L112">
            <v>30.18105814225715</v>
          </cell>
          <cell r="T112">
            <v>3765.625</v>
          </cell>
        </row>
        <row r="113">
          <cell r="L113">
            <v>5.9233852428728975</v>
          </cell>
          <cell r="T113">
            <v>10.3125</v>
          </cell>
          <cell r="Y113">
            <v>16.094114904150846</v>
          </cell>
          <cell r="AC113">
            <v>3.3249527473061486</v>
          </cell>
          <cell r="AE113">
            <v>15.223205101830899</v>
          </cell>
          <cell r="AG113">
            <v>80.09381705673934</v>
          </cell>
        </row>
        <row r="114">
          <cell r="L114">
            <v>355.96724650026653</v>
          </cell>
          <cell r="T114">
            <v>3962.5</v>
          </cell>
          <cell r="Y114">
            <v>343.19612592905452</v>
          </cell>
          <cell r="AC114">
            <v>25.065028402769428</v>
          </cell>
          <cell r="AE114">
            <v>3176.301172598231</v>
          </cell>
          <cell r="AG114">
            <v>3318.5288687060229</v>
          </cell>
        </row>
        <row r="115">
          <cell r="L115">
            <v>411.25217543374691</v>
          </cell>
          <cell r="T115">
            <v>9828.125</v>
          </cell>
          <cell r="Y115">
            <v>5110.96892226412</v>
          </cell>
          <cell r="AC115">
            <v>80.566162723187446</v>
          </cell>
          <cell r="AE115">
            <v>5313.7214564904334</v>
          </cell>
          <cell r="AG115">
            <v>4544.8874694346023</v>
          </cell>
        </row>
        <row r="116">
          <cell r="Y116">
            <v>2105.2842198943267</v>
          </cell>
          <cell r="AC116">
            <v>46.54933846228608</v>
          </cell>
          <cell r="AE116">
            <v>3283.275046286773</v>
          </cell>
          <cell r="AG116">
            <v>3375.9169619242471</v>
          </cell>
        </row>
        <row r="117">
          <cell r="L117">
            <v>583.8765453689</v>
          </cell>
          <cell r="T117">
            <v>10578.125</v>
          </cell>
          <cell r="Y117">
            <v>5328.4569615094024</v>
          </cell>
          <cell r="AC117">
            <v>81.589225106973956</v>
          </cell>
          <cell r="AE117">
            <v>4887.8831516148939</v>
          </cell>
          <cell r="AG117">
            <v>4169.3697290283944</v>
          </cell>
        </row>
        <row r="118">
          <cell r="L118">
            <v>81.79912954443526</v>
          </cell>
          <cell r="T118">
            <v>6118.7499999999991</v>
          </cell>
          <cell r="Y118">
            <v>2222.7277610867791</v>
          </cell>
          <cell r="AC118">
            <v>43.991682502819813</v>
          </cell>
          <cell r="AE118">
            <v>3238.016868957005</v>
          </cell>
          <cell r="AG118">
            <v>3418.3342482159787</v>
          </cell>
        </row>
        <row r="119">
          <cell r="L119">
            <v>36.668575313022707</v>
          </cell>
          <cell r="T119">
            <v>4217.1875000000009</v>
          </cell>
          <cell r="Y119">
            <v>320.14239376905471</v>
          </cell>
          <cell r="AC119">
            <v>26.343856382502562</v>
          </cell>
          <cell r="AE119">
            <v>3270.9319070150173</v>
          </cell>
          <cell r="AG119">
            <v>3395.8780378262381</v>
          </cell>
        </row>
        <row r="120">
          <cell r="L120">
            <v>458.92132334067645</v>
          </cell>
          <cell r="T120">
            <v>10812.5</v>
          </cell>
          <cell r="Y120">
            <v>5106.6191614792151</v>
          </cell>
          <cell r="AC120">
            <v>92.842911328625533</v>
          </cell>
          <cell r="AE120">
            <v>5245.8341904957833</v>
          </cell>
          <cell r="AG120">
            <v>4438.8442537052742</v>
          </cell>
        </row>
        <row r="121">
          <cell r="L121">
            <v>60.644182248460623</v>
          </cell>
          <cell r="T121">
            <v>5231.2499999999991</v>
          </cell>
          <cell r="Y121">
            <v>1613.7612511999903</v>
          </cell>
          <cell r="AC121">
            <v>46.805104058232708</v>
          </cell>
          <cell r="AE121">
            <v>3011.7259823081672</v>
          </cell>
          <cell r="AG121">
            <v>3243.6748340735562</v>
          </cell>
        </row>
        <row r="122">
          <cell r="L122">
            <v>40.33543284432497</v>
          </cell>
          <cell r="T122">
            <v>4500</v>
          </cell>
          <cell r="Y122">
            <v>378.86416436528077</v>
          </cell>
          <cell r="AC122">
            <v>26.088090786555938</v>
          </cell>
          <cell r="AE122">
            <v>3328.53322361654</v>
          </cell>
          <cell r="AG122">
            <v>3493.1882828484449</v>
          </cell>
        </row>
        <row r="124">
          <cell r="L124">
            <v>51.053939474285457</v>
          </cell>
          <cell r="T124">
            <v>10703.125</v>
          </cell>
          <cell r="Y124">
            <v>4682.5174849509158</v>
          </cell>
          <cell r="AC124">
            <v>82.868053086707093</v>
          </cell>
          <cell r="AE124">
            <v>6297.0582184735649</v>
          </cell>
          <cell r="AG124">
            <v>3864.9633215230301</v>
          </cell>
        </row>
        <row r="125">
          <cell r="L125">
            <v>174.45779870080418</v>
          </cell>
          <cell r="T125">
            <v>8299.9999999999982</v>
          </cell>
          <cell r="Y125">
            <v>3568.9787240150727</v>
          </cell>
          <cell r="AC125">
            <v>81.589225106973956</v>
          </cell>
          <cell r="AE125">
            <v>4295.4124665706649</v>
          </cell>
          <cell r="AG125">
            <v>3674.0855332102396</v>
          </cell>
        </row>
        <row r="126">
          <cell r="L126">
            <v>27.103718475602705</v>
          </cell>
          <cell r="T126">
            <v>4760.4999999999991</v>
          </cell>
          <cell r="Y126">
            <v>55.676938046792124</v>
          </cell>
          <cell r="AC126">
            <v>48.85122882580572</v>
          </cell>
          <cell r="AE126">
            <v>3011.7259823081672</v>
          </cell>
          <cell r="AG126">
            <v>2370.377763361445</v>
          </cell>
        </row>
        <row r="127">
          <cell r="L127">
            <v>91.389372318610441</v>
          </cell>
          <cell r="T127">
            <v>12562.499999999998</v>
          </cell>
          <cell r="Y127">
            <v>5402.4028948527975</v>
          </cell>
          <cell r="AC127">
            <v>97.446692055664812</v>
          </cell>
          <cell r="AE127">
            <v>6103.6823698827411</v>
          </cell>
          <cell r="AG127">
            <v>5594.0915215330106</v>
          </cell>
        </row>
        <row r="128">
          <cell r="L128">
            <v>187.00973409641577</v>
          </cell>
          <cell r="T128">
            <v>7712.5000000000009</v>
          </cell>
          <cell r="Y128">
            <v>3373.2394886943193</v>
          </cell>
          <cell r="AC128">
            <v>74.68355401641503</v>
          </cell>
          <cell r="AE128">
            <v>4071.1787698004523</v>
          </cell>
          <cell r="AG128">
            <v>3488.1980138729477</v>
          </cell>
        </row>
        <row r="129">
          <cell r="L129">
            <v>38.502004078673835</v>
          </cell>
          <cell r="T129">
            <v>4384.375</v>
          </cell>
          <cell r="Y129">
            <v>371.03459495245056</v>
          </cell>
          <cell r="AC129">
            <v>29.413043533862083</v>
          </cell>
          <cell r="AE129">
            <v>3447.8502365768368</v>
          </cell>
          <cell r="AG129">
            <v>3448.2758620689647</v>
          </cell>
        </row>
        <row r="130">
          <cell r="L130">
            <v>29.301012334744602</v>
          </cell>
          <cell r="T130">
            <v>11.128125000000001</v>
          </cell>
          <cell r="Y130">
            <v>30.013349415848875</v>
          </cell>
          <cell r="AC130">
            <v>65.987523754229727</v>
          </cell>
          <cell r="AE130">
            <v>81.876157169306722</v>
          </cell>
          <cell r="AG130">
            <v>1371.0764010180148</v>
          </cell>
        </row>
        <row r="132">
          <cell r="Y132">
            <v>30.013349415848875</v>
          </cell>
          <cell r="AC132">
            <v>54.222306340684888</v>
          </cell>
          <cell r="AE132">
            <v>290.47521086196252</v>
          </cell>
          <cell r="AG132">
            <v>1013.0246020260491</v>
          </cell>
        </row>
        <row r="133">
          <cell r="L133">
            <v>248.34215729690541</v>
          </cell>
          <cell r="T133">
            <v>9517.875</v>
          </cell>
          <cell r="Y133">
            <v>4212.7433201811073</v>
          </cell>
          <cell r="AC133">
            <v>76.729678783988049</v>
          </cell>
          <cell r="AE133">
            <v>4857.0253034355073</v>
          </cell>
          <cell r="AG133">
            <v>4166.8745945406454</v>
          </cell>
        </row>
        <row r="134">
          <cell r="L134">
            <v>281.21976605448953</v>
          </cell>
          <cell r="T134">
            <v>6796.8749999999991</v>
          </cell>
          <cell r="Y134">
            <v>3151.4016886641321</v>
          </cell>
          <cell r="AC134">
            <v>59.849149451510677</v>
          </cell>
          <cell r="AE134">
            <v>3968.3192758691625</v>
          </cell>
          <cell r="AG134">
            <v>3287.339687609162</v>
          </cell>
        </row>
        <row r="135">
          <cell r="L135">
            <v>214.08806663526332</v>
          </cell>
          <cell r="T135">
            <v>12046.875</v>
          </cell>
          <cell r="Y135">
            <v>5669.9131831244931</v>
          </cell>
          <cell r="AC135">
            <v>94.633270500251925</v>
          </cell>
          <cell r="AE135">
            <v>5963.793458136186</v>
          </cell>
          <cell r="AG135">
            <v>5620.2904336543734</v>
          </cell>
        </row>
        <row r="136">
          <cell r="L136">
            <v>124.10902413638455</v>
          </cell>
          <cell r="T136">
            <v>15109.375</v>
          </cell>
          <cell r="Y136">
            <v>6733.4296950339221</v>
          </cell>
          <cell r="AC136">
            <v>106.7821363077167</v>
          </cell>
          <cell r="AE136">
            <v>7087.0191318658717</v>
          </cell>
          <cell r="AG136">
            <v>6368.83077997904</v>
          </cell>
        </row>
        <row r="137">
          <cell r="L137">
            <v>73.055084662099077</v>
          </cell>
          <cell r="T137">
            <v>8453.125</v>
          </cell>
          <cell r="Y137">
            <v>4997.8751418565744</v>
          </cell>
          <cell r="AC137">
            <v>100.77164480297097</v>
          </cell>
          <cell r="AE137">
            <v>4404.4435301378317</v>
          </cell>
          <cell r="AG137">
            <v>3923.5989819851288</v>
          </cell>
        </row>
        <row r="138">
          <cell r="L138">
            <v>60.644182248460623</v>
          </cell>
          <cell r="T138">
            <v>10140.625</v>
          </cell>
          <cell r="Y138">
            <v>3179.6751337660185</v>
          </cell>
          <cell r="AC138">
            <v>69.056710905589256</v>
          </cell>
          <cell r="AE138">
            <v>5825.9617362682575</v>
          </cell>
          <cell r="AG138">
            <v>6017.0168172064468</v>
          </cell>
        </row>
        <row r="139">
          <cell r="L139">
            <v>278.68117237897258</v>
          </cell>
          <cell r="T139">
            <v>9390.625</v>
          </cell>
          <cell r="Y139">
            <v>4423.70671824903</v>
          </cell>
          <cell r="AC139">
            <v>90.285255369159273</v>
          </cell>
          <cell r="AE139">
            <v>4795.3096070767333</v>
          </cell>
          <cell r="AG139">
            <v>4047.1081391286984</v>
          </cell>
        </row>
        <row r="140">
          <cell r="L140">
            <v>42.027828628002943</v>
          </cell>
          <cell r="T140">
            <v>4456.25</v>
          </cell>
          <cell r="Y140">
            <v>401.48292044679005</v>
          </cell>
          <cell r="AC140">
            <v>30.947637109541844</v>
          </cell>
          <cell r="AE140">
            <v>3382.0201604608105</v>
          </cell>
          <cell r="AG140">
            <v>3398.3731723139872</v>
          </cell>
        </row>
        <row r="141">
          <cell r="L141">
            <v>76.208582139019029</v>
          </cell>
          <cell r="T141">
            <v>55.803125000000001</v>
          </cell>
        </row>
        <row r="142">
          <cell r="L142">
            <v>300.11818563889352</v>
          </cell>
          <cell r="T142">
            <v>9640.625</v>
          </cell>
          <cell r="Y142">
            <v>4791.2615045735556</v>
          </cell>
          <cell r="AC142">
            <v>80.566162723187446</v>
          </cell>
          <cell r="AE142">
            <v>5068.9158609339647</v>
          </cell>
          <cell r="AG142">
            <v>4329.0583362443231</v>
          </cell>
        </row>
        <row r="143">
          <cell r="L143">
            <v>135.39166269423765</v>
          </cell>
          <cell r="T143">
            <v>6143.75</v>
          </cell>
          <cell r="Y143">
            <v>2303.1983356075334</v>
          </cell>
          <cell r="AC143">
            <v>58.826087067724167</v>
          </cell>
          <cell r="AE143">
            <v>3653.5692244394163</v>
          </cell>
          <cell r="AG143">
            <v>3286.092120365287</v>
          </cell>
        </row>
        <row r="144">
          <cell r="L144">
            <v>168.95751240385076</v>
          </cell>
          <cell r="T144">
            <v>5500</v>
          </cell>
          <cell r="Y144">
            <v>1674.6579021886691</v>
          </cell>
          <cell r="AC144">
            <v>52.431947169058496</v>
          </cell>
          <cell r="AE144">
            <v>3435.5070973050811</v>
          </cell>
          <cell r="AG144">
            <v>2885.6230350815904</v>
          </cell>
        </row>
        <row r="145">
          <cell r="L145">
            <v>313.09321998042464</v>
          </cell>
          <cell r="T145">
            <v>8631.25</v>
          </cell>
          <cell r="Y145">
            <v>4143.1471476226161</v>
          </cell>
          <cell r="AC145">
            <v>56.524196704204527</v>
          </cell>
          <cell r="AE145">
            <v>4429.1298086813422</v>
          </cell>
          <cell r="AG145">
            <v>4431.358850242028</v>
          </cell>
        </row>
        <row r="146">
          <cell r="L146">
            <v>1385.5080149043654</v>
          </cell>
          <cell r="T146">
            <v>9268.75</v>
          </cell>
        </row>
        <row r="147">
          <cell r="L147">
            <v>311.96495612463929</v>
          </cell>
          <cell r="T147">
            <v>9578.125</v>
          </cell>
          <cell r="Y147">
            <v>1674.6579021886691</v>
          </cell>
          <cell r="AC147">
            <v>52.431947169058496</v>
          </cell>
          <cell r="AE147">
            <v>2624.9742851265169</v>
          </cell>
          <cell r="AG147">
            <v>2885.6230350815904</v>
          </cell>
        </row>
        <row r="148">
          <cell r="L148">
            <v>60.926248212406954</v>
          </cell>
          <cell r="T148">
            <v>5462.5000000000009</v>
          </cell>
          <cell r="Y148">
            <v>4143.1471476226161</v>
          </cell>
          <cell r="AC148">
            <v>56.524196704204527</v>
          </cell>
          <cell r="AE148">
            <v>4328.3275046286763</v>
          </cell>
          <cell r="AG148">
            <v>4431.358850242028</v>
          </cell>
        </row>
        <row r="149">
          <cell r="L149">
            <v>47.38708194298318</v>
          </cell>
          <cell r="T149">
            <v>4575</v>
          </cell>
          <cell r="Y149">
            <v>373.20947534490341</v>
          </cell>
          <cell r="AC149">
            <v>27.622684362235699</v>
          </cell>
          <cell r="AE149">
            <v>3357.3338819173005</v>
          </cell>
          <cell r="AG149">
            <v>3817.5557662558012</v>
          </cell>
        </row>
        <row r="150">
          <cell r="L150">
            <v>47.66914790692951</v>
          </cell>
          <cell r="T150">
            <v>4656.25</v>
          </cell>
          <cell r="Y150">
            <v>401.04794436829951</v>
          </cell>
          <cell r="AC150">
            <v>27.366918766289071</v>
          </cell>
          <cell r="AE150">
            <v>3188.6443118699854</v>
          </cell>
          <cell r="AG150">
            <v>3553.0715105544186</v>
          </cell>
        </row>
        <row r="151">
          <cell r="L151">
            <v>494.46163479791386</v>
          </cell>
          <cell r="T151">
            <v>10062.5</v>
          </cell>
          <cell r="Y151">
            <v>5328.4569615094024</v>
          </cell>
          <cell r="AC151">
            <v>84.658412258333485</v>
          </cell>
          <cell r="AE151">
            <v>4949.5988479736679</v>
          </cell>
          <cell r="AG151">
            <v>4111.9816358101698</v>
          </cell>
        </row>
        <row r="152">
          <cell r="L152">
            <v>79.824667796810971</v>
          </cell>
          <cell r="T152">
            <v>6506.2499999999991</v>
          </cell>
          <cell r="Y152">
            <v>2731.6497729207385</v>
          </cell>
          <cell r="AC152">
            <v>53.199243956898378</v>
          </cell>
          <cell r="AE152">
            <v>3632.997325653158</v>
          </cell>
          <cell r="AG152">
            <v>3650.3817555766254</v>
          </cell>
        </row>
        <row r="153">
          <cell r="L153">
            <v>170.64990818752872</v>
          </cell>
          <cell r="T153">
            <v>5803.1249999999991</v>
          </cell>
          <cell r="Y153">
            <v>2707.7260886037575</v>
          </cell>
          <cell r="AC153">
            <v>64.452930178549963</v>
          </cell>
          <cell r="AE153">
            <v>2820.4073235959686</v>
          </cell>
          <cell r="AG153">
            <v>2557.5128499426119</v>
          </cell>
        </row>
        <row r="154">
          <cell r="L154">
            <v>74.46541448183072</v>
          </cell>
          <cell r="T154">
            <v>3960.9375</v>
          </cell>
        </row>
        <row r="155">
          <cell r="L155">
            <v>47.95121387087584</v>
          </cell>
          <cell r="T155">
            <v>3434.3750000000005</v>
          </cell>
          <cell r="Y155">
            <v>1107.884071915465</v>
          </cell>
          <cell r="AC155">
            <v>60.104915047457304</v>
          </cell>
          <cell r="AE155">
            <v>1801.069738736885</v>
          </cell>
          <cell r="AG155">
            <v>1701.0579370228054</v>
          </cell>
        </row>
        <row r="156">
          <cell r="L156">
            <v>135.39166269423765</v>
          </cell>
          <cell r="T156">
            <v>6050</v>
          </cell>
          <cell r="Y156">
            <v>2301.0234552150805</v>
          </cell>
          <cell r="AC156">
            <v>53.199243956898378</v>
          </cell>
          <cell r="AE156">
            <v>3299.7325653157782</v>
          </cell>
          <cell r="AG156">
            <v>3592.9936623584008</v>
          </cell>
        </row>
        <row r="157">
          <cell r="L157">
            <v>55.56699489742671</v>
          </cell>
          <cell r="T157">
            <v>3196.8750000000005</v>
          </cell>
          <cell r="Y157">
            <v>986.09076993810731</v>
          </cell>
          <cell r="AC157">
            <v>45.526276078499571</v>
          </cell>
          <cell r="AE157">
            <v>1682.7813207159022</v>
          </cell>
          <cell r="AG157">
            <v>1696.6914516692448</v>
          </cell>
        </row>
        <row r="158">
          <cell r="L158">
            <v>33.28378374566676</v>
          </cell>
          <cell r="T158">
            <v>2849.9999999999995</v>
          </cell>
          <cell r="Y158">
            <v>852.98808991999488</v>
          </cell>
          <cell r="AC158">
            <v>43.480151310926558</v>
          </cell>
          <cell r="AE158">
            <v>1507.9201810327093</v>
          </cell>
          <cell r="AG158">
            <v>1489.5952891860868</v>
          </cell>
        </row>
        <row r="159">
          <cell r="L159">
            <v>14.94949608915541</v>
          </cell>
          <cell r="T159">
            <v>62.812499999999993</v>
          </cell>
          <cell r="Y159">
            <v>27.838469023396062</v>
          </cell>
          <cell r="AC159">
            <v>4.348015131092656</v>
          </cell>
          <cell r="AE159">
            <v>29.623534252211478</v>
          </cell>
          <cell r="AG159">
            <v>86.581166724886472</v>
          </cell>
        </row>
        <row r="160">
          <cell r="L160">
            <v>361.89063174313947</v>
          </cell>
          <cell r="T160">
            <v>9187.5</v>
          </cell>
          <cell r="Y160">
            <v>4915.2296869433667</v>
          </cell>
          <cell r="AC160">
            <v>87.216068217799744</v>
          </cell>
          <cell r="AE160">
            <v>4912.5694301584035</v>
          </cell>
          <cell r="AG160">
            <v>4084.5351564449325</v>
          </cell>
        </row>
        <row r="161">
          <cell r="L161">
            <v>47.105015979036857</v>
          </cell>
          <cell r="T161">
            <v>4456.25</v>
          </cell>
          <cell r="Y161">
            <v>411.48737025207305</v>
          </cell>
          <cell r="AC161">
            <v>31.203402705488472</v>
          </cell>
          <cell r="AE161">
            <v>3421.1067681547011</v>
          </cell>
          <cell r="AG161">
            <v>3627.9255451868848</v>
          </cell>
        </row>
        <row r="162">
          <cell r="L162">
            <v>63.746907851870233</v>
          </cell>
          <cell r="T162">
            <v>6274.9999999999991</v>
          </cell>
          <cell r="Y162">
            <v>2316.2476179622499</v>
          </cell>
          <cell r="AC162">
            <v>51.153119189325366</v>
          </cell>
          <cell r="AE162">
            <v>3474.5937049989716</v>
          </cell>
          <cell r="AG162">
            <v>3762.6628075253257</v>
          </cell>
        </row>
        <row r="163">
          <cell r="L163">
            <v>722.93506559443983</v>
          </cell>
          <cell r="T163">
            <v>11109.375</v>
          </cell>
          <cell r="Y163">
            <v>6085.3153380829826</v>
          </cell>
          <cell r="AC163">
            <v>103.58506635838386</v>
          </cell>
          <cell r="AE163">
            <v>5505.0401152026334</v>
          </cell>
          <cell r="AG163">
            <v>4403.9123708767902</v>
          </cell>
        </row>
        <row r="164">
          <cell r="L164">
            <v>45.69468615930522</v>
          </cell>
          <cell r="T164">
            <v>4412.5</v>
          </cell>
          <cell r="Y164">
            <v>418.88196358641261</v>
          </cell>
          <cell r="AC164">
            <v>28.901512341968829</v>
          </cell>
          <cell r="AE164">
            <v>3238.016868957005</v>
          </cell>
          <cell r="AG164">
            <v>3642.8963521133787</v>
          </cell>
        </row>
        <row r="165">
          <cell r="L165">
            <v>918.68884457319189</v>
          </cell>
          <cell r="T165">
            <v>12171.875</v>
          </cell>
          <cell r="Y165">
            <v>6407.1976361659999</v>
          </cell>
          <cell r="AC165">
            <v>114.83875258003545</v>
          </cell>
          <cell r="AE165">
            <v>5644.9290269491885</v>
          </cell>
          <cell r="AG165">
            <v>4493.7372124357498</v>
          </cell>
        </row>
        <row r="166">
          <cell r="L166">
            <v>47.38708194298318</v>
          </cell>
          <cell r="T166">
            <v>4387.4999999999991</v>
          </cell>
          <cell r="Y166">
            <v>435.84603064754452</v>
          </cell>
          <cell r="AC166">
            <v>33.761058664954739</v>
          </cell>
          <cell r="AE166">
            <v>3431.3927175478298</v>
          </cell>
          <cell r="AG166">
            <v>3725.2357902090926</v>
          </cell>
        </row>
        <row r="167">
          <cell r="L167">
            <v>11.846770485745795</v>
          </cell>
          <cell r="T167">
            <v>364.37500000000006</v>
          </cell>
          <cell r="Y167">
            <v>16.52909098264141</v>
          </cell>
          <cell r="AC167">
            <v>37.85330820010077</v>
          </cell>
          <cell r="AE167">
            <v>362.06541863814033</v>
          </cell>
          <cell r="AG167">
            <v>968.11218124656909</v>
          </cell>
        </row>
        <row r="168">
          <cell r="L168">
            <v>25.668002719115893</v>
          </cell>
          <cell r="T168">
            <v>6437.5</v>
          </cell>
          <cell r="Y168">
            <v>57.851818439244937</v>
          </cell>
          <cell r="AC168">
            <v>48.85122882580572</v>
          </cell>
          <cell r="AE168">
            <v>4073.2359596790789</v>
          </cell>
          <cell r="AG168">
            <v>3168.8207994410895</v>
          </cell>
        </row>
        <row r="169">
          <cell r="L169">
            <v>1311.8887983143736</v>
          </cell>
          <cell r="T169">
            <v>14281.25</v>
          </cell>
          <cell r="Y169">
            <v>7457.6648657207088</v>
          </cell>
          <cell r="AC169">
            <v>125.32514201384714</v>
          </cell>
          <cell r="AE169">
            <v>6640.6089282040739</v>
          </cell>
          <cell r="AG169">
            <v>5394.4807625130998</v>
          </cell>
        </row>
        <row r="171">
          <cell r="L171">
            <v>361.60856577919316</v>
          </cell>
          <cell r="T171">
            <v>10328.125</v>
          </cell>
          <cell r="Y171">
            <v>3001.3349415848875</v>
          </cell>
          <cell r="AC171">
            <v>127.11550118547352</v>
          </cell>
          <cell r="AE171">
            <v>3826.3731742439827</v>
          </cell>
          <cell r="AG171">
            <v>5212.3359449074296</v>
          </cell>
        </row>
        <row r="172">
          <cell r="L172">
            <v>302.93884527835678</v>
          </cell>
          <cell r="T172">
            <v>10640.625</v>
          </cell>
          <cell r="Y172">
            <v>7429.3914206188219</v>
          </cell>
          <cell r="AC172">
            <v>125.32514201384714</v>
          </cell>
          <cell r="AE172">
            <v>6632.3801686895713</v>
          </cell>
          <cell r="AG172">
            <v>5394.4807625130998</v>
          </cell>
        </row>
        <row r="173">
          <cell r="L173">
            <v>122.41662835270655</v>
          </cell>
          <cell r="T173">
            <v>5018.75</v>
          </cell>
          <cell r="Y173">
            <v>302.74335062943214</v>
          </cell>
          <cell r="AC173">
            <v>26.471739180475879</v>
          </cell>
          <cell r="AE173">
            <v>517.79469245011319</v>
          </cell>
          <cell r="AG173">
            <v>1623.7087679025899</v>
          </cell>
        </row>
        <row r="174">
          <cell r="L174">
            <v>104.0823406961952</v>
          </cell>
          <cell r="T174">
            <v>4128.1250000000009</v>
          </cell>
          <cell r="Y174">
            <v>1141.8122060377289</v>
          </cell>
          <cell r="AC174">
            <v>101.28317599486422</v>
          </cell>
          <cell r="AE174">
            <v>1909.0722073647396</v>
          </cell>
          <cell r="AG174">
            <v>2189.4805129996503</v>
          </cell>
        </row>
        <row r="175">
          <cell r="L175">
            <v>103.23614280435623</v>
          </cell>
          <cell r="T175">
            <v>3781.25</v>
          </cell>
          <cell r="Y175">
            <v>1132.2427323109366</v>
          </cell>
          <cell r="AC175">
            <v>94.121739308358684</v>
          </cell>
          <cell r="AE175">
            <v>1736.2682575601727</v>
          </cell>
          <cell r="AG175">
            <v>1994.8600229552371</v>
          </cell>
        </row>
        <row r="176">
          <cell r="L176">
            <v>56.695258753212016</v>
          </cell>
          <cell r="T176">
            <v>3996.8749999999995</v>
          </cell>
          <cell r="Y176">
            <v>679.86761068075066</v>
          </cell>
          <cell r="AC176">
            <v>108.18884708542316</v>
          </cell>
          <cell r="AE176">
            <v>1201.3988891174656</v>
          </cell>
          <cell r="AG176">
            <v>2713.4587554269174</v>
          </cell>
        </row>
        <row r="177">
          <cell r="L177">
            <v>71.080622914474787</v>
          </cell>
          <cell r="T177">
            <v>6318.7499999999991</v>
          </cell>
          <cell r="Y177">
            <v>1961.7421139924406</v>
          </cell>
          <cell r="AC177">
            <v>91.052552156999141</v>
          </cell>
          <cell r="AE177">
            <v>2297.8810944250158</v>
          </cell>
          <cell r="AG177">
            <v>3276.1115824142921</v>
          </cell>
        </row>
        <row r="178">
          <cell r="L178">
            <v>30.745190070149807</v>
          </cell>
          <cell r="T178">
            <v>2968.75</v>
          </cell>
          <cell r="Y178">
            <v>715.53564911697674</v>
          </cell>
          <cell r="AC178">
            <v>75.450850804254912</v>
          </cell>
          <cell r="AE178">
            <v>1242.5426866899816</v>
          </cell>
          <cell r="AG178">
            <v>1775.288188033335</v>
          </cell>
        </row>
        <row r="179">
          <cell r="L179">
            <v>17.206023800726037</v>
          </cell>
          <cell r="T179">
            <v>20.9375</v>
          </cell>
          <cell r="Y179">
            <v>16.094114904150846</v>
          </cell>
          <cell r="AC179">
            <v>6.3941398986656708</v>
          </cell>
          <cell r="AE179">
            <v>13.166015223205102</v>
          </cell>
          <cell r="AG179">
            <v>45.1619342282549</v>
          </cell>
        </row>
        <row r="180">
          <cell r="L180">
            <v>981.8716204971696</v>
          </cell>
          <cell r="T180">
            <v>17406.25</v>
          </cell>
          <cell r="Y180">
            <v>5128.3679654037423</v>
          </cell>
          <cell r="AC180">
            <v>163.68998140584117</v>
          </cell>
          <cell r="AE180">
            <v>5834.190495782761</v>
          </cell>
          <cell r="AG180">
            <v>8770.3977244373473</v>
          </cell>
        </row>
        <row r="181">
          <cell r="L181">
            <v>722.08886770260096</v>
          </cell>
          <cell r="T181">
            <v>12343.75</v>
          </cell>
          <cell r="Y181">
            <v>3662.498580890544</v>
          </cell>
          <cell r="AC181">
            <v>140.67107777064476</v>
          </cell>
          <cell r="AE181">
            <v>4455.8732771034765</v>
          </cell>
          <cell r="AG181">
            <v>6210.3897400069854</v>
          </cell>
        </row>
        <row r="182">
          <cell r="L182">
            <v>485.71758991557761</v>
          </cell>
          <cell r="T182">
            <v>8851.5625</v>
          </cell>
          <cell r="Y182">
            <v>2757.748337630172</v>
          </cell>
          <cell r="AC182">
            <v>120.46559569086124</v>
          </cell>
          <cell r="AE182">
            <v>3365.5626414318044</v>
          </cell>
          <cell r="AG182">
            <v>4408.9026398522883</v>
          </cell>
        </row>
        <row r="183">
          <cell r="L183">
            <v>17.206023800726037</v>
          </cell>
          <cell r="T183">
            <v>20.9375</v>
          </cell>
          <cell r="Y183">
            <v>16.52909098264141</v>
          </cell>
          <cell r="AC183">
            <v>5.8826087067724178</v>
          </cell>
          <cell r="AE183">
            <v>13.988891174655421</v>
          </cell>
          <cell r="AG183">
            <v>45.910474574579574</v>
          </cell>
        </row>
        <row r="186">
          <cell r="L186">
            <v>503.76981160814273</v>
          </cell>
          <cell r="T186">
            <v>7493.7500000000009</v>
          </cell>
          <cell r="Y186">
            <v>2768.1877635139454</v>
          </cell>
          <cell r="AC186">
            <v>96.67939526782493</v>
          </cell>
          <cell r="AE186">
            <v>2941.7815264348901</v>
          </cell>
          <cell r="AG186">
            <v>3473.2272069464539</v>
          </cell>
        </row>
        <row r="187">
          <cell r="L187">
            <v>212.95980277947803</v>
          </cell>
          <cell r="T187">
            <v>4656.25</v>
          </cell>
          <cell r="Y187">
            <v>1693.7968496422538</v>
          </cell>
          <cell r="AC187">
            <v>82.100756298867211</v>
          </cell>
          <cell r="AE187">
            <v>2040.7323595967907</v>
          </cell>
          <cell r="AG187">
            <v>2170.7670043415337</v>
          </cell>
        </row>
        <row r="188">
          <cell r="L188">
            <v>151.18735667523208</v>
          </cell>
          <cell r="T188">
            <v>4343.75</v>
          </cell>
          <cell r="Y188">
            <v>1261.4306276226339</v>
          </cell>
          <cell r="AC188">
            <v>82.612287490760465</v>
          </cell>
          <cell r="AE188">
            <v>1958.4447644517586</v>
          </cell>
          <cell r="AG188">
            <v>2073.4567593193274</v>
          </cell>
        </row>
        <row r="189">
          <cell r="L189">
            <v>299.27198774705448</v>
          </cell>
          <cell r="T189">
            <v>2949.9999999999995</v>
          </cell>
          <cell r="Y189">
            <v>952.16263581584337</v>
          </cell>
          <cell r="AC189">
            <v>58.826087067724167</v>
          </cell>
          <cell r="AE189">
            <v>1312.4871425632584</v>
          </cell>
          <cell r="AG189">
            <v>1921.253555566645</v>
          </cell>
        </row>
        <row r="190">
          <cell r="L190">
            <v>40.89956477221763</v>
          </cell>
          <cell r="T190">
            <v>1965.625</v>
          </cell>
          <cell r="Y190">
            <v>536.76048085735533</v>
          </cell>
          <cell r="AC190">
            <v>48.083932037965845</v>
          </cell>
          <cell r="AE190">
            <v>958.65048343962155</v>
          </cell>
          <cell r="AG190">
            <v>1225.1110334847049</v>
          </cell>
        </row>
        <row r="191">
          <cell r="L191">
            <v>31.309321998042464</v>
          </cell>
          <cell r="T191">
            <v>1796.875</v>
          </cell>
          <cell r="Y191">
            <v>453.68004986565762</v>
          </cell>
          <cell r="AC191">
            <v>46.037807270392825</v>
          </cell>
          <cell r="AE191">
            <v>901.04916683809915</v>
          </cell>
          <cell r="AG191">
            <v>1142.7715953889913</v>
          </cell>
        </row>
        <row r="192">
          <cell r="L192">
            <v>10.859539611933647</v>
          </cell>
          <cell r="T192">
            <v>14.687500000000002</v>
          </cell>
        </row>
        <row r="193">
          <cell r="L193">
            <v>17.347056782699202</v>
          </cell>
          <cell r="T193">
            <v>3288.2812499999995</v>
          </cell>
        </row>
        <row r="194">
          <cell r="L194">
            <v>17.206023800726037</v>
          </cell>
          <cell r="T194">
            <v>2668.7499999999995</v>
          </cell>
        </row>
        <row r="195">
          <cell r="L195">
            <v>23.97560693543792</v>
          </cell>
          <cell r="T195">
            <v>3293.7499999999995</v>
          </cell>
        </row>
        <row r="196">
          <cell r="L196">
            <v>18.89841958440401</v>
          </cell>
          <cell r="T196">
            <v>3556.2500000000005</v>
          </cell>
        </row>
        <row r="197">
          <cell r="L197">
            <v>150.05909281944676</v>
          </cell>
          <cell r="T197">
            <v>5281.25</v>
          </cell>
          <cell r="Y197">
            <v>1335.3765609660297</v>
          </cell>
          <cell r="AC197">
            <v>60.360680643403924</v>
          </cell>
          <cell r="AE197">
            <v>2443.9415758074474</v>
          </cell>
          <cell r="AG197">
            <v>2472.678277359149</v>
          </cell>
        </row>
        <row r="198">
          <cell r="L198">
            <v>114.23671539826303</v>
          </cell>
          <cell r="T198">
            <v>6643.7500000000009</v>
          </cell>
          <cell r="Y198">
            <v>1335.3765609660297</v>
          </cell>
          <cell r="AC198">
            <v>74.939319612361672</v>
          </cell>
          <cell r="AE198">
            <v>3098.1279572104504</v>
          </cell>
          <cell r="AG198">
            <v>3153.8499925145966</v>
          </cell>
        </row>
        <row r="199">
          <cell r="L199">
            <v>50.207741582446474</v>
          </cell>
          <cell r="T199">
            <v>4565.625</v>
          </cell>
        </row>
        <row r="200">
          <cell r="L200">
            <v>48.79741176271483</v>
          </cell>
          <cell r="T200">
            <v>4218.75</v>
          </cell>
          <cell r="Y200">
            <v>568.51373458716637</v>
          </cell>
          <cell r="AC200">
            <v>62.406805410976943</v>
          </cell>
          <cell r="AE200">
            <v>2110.6768154700676</v>
          </cell>
          <cell r="AG200">
            <v>2315.4848046309694</v>
          </cell>
        </row>
        <row r="201">
          <cell r="L201">
            <v>48.79741176271483</v>
          </cell>
          <cell r="T201">
            <v>6131.2500000000009</v>
          </cell>
        </row>
        <row r="202">
          <cell r="L202">
            <v>81.517063580488937</v>
          </cell>
          <cell r="T202">
            <v>7518.75</v>
          </cell>
        </row>
        <row r="203">
          <cell r="L203">
            <v>26.796266574901207</v>
          </cell>
          <cell r="T203">
            <v>3359.375</v>
          </cell>
          <cell r="Y203">
            <v>354.50550396980918</v>
          </cell>
          <cell r="AC203">
            <v>41.945557735246794</v>
          </cell>
          <cell r="AE203">
            <v>1653.9806624151408</v>
          </cell>
          <cell r="AG203">
            <v>1806.4773691301962</v>
          </cell>
        </row>
        <row r="204">
          <cell r="L204">
            <v>31.309321998042464</v>
          </cell>
          <cell r="T204">
            <v>3150</v>
          </cell>
          <cell r="Y204">
            <v>330.14684357433759</v>
          </cell>
          <cell r="AC204">
            <v>40.922495351460292</v>
          </cell>
          <cell r="AE204">
            <v>1596.3793458136183</v>
          </cell>
          <cell r="AG204">
            <v>1746.5941414242225</v>
          </cell>
        </row>
        <row r="205">
          <cell r="L205">
            <v>27.360398502793863</v>
          </cell>
          <cell r="T205">
            <v>2478.125</v>
          </cell>
          <cell r="Y205">
            <v>250.54622121056451</v>
          </cell>
          <cell r="AC205">
            <v>30.43610591764859</v>
          </cell>
          <cell r="AE205">
            <v>1164.3694713022012</v>
          </cell>
          <cell r="AG205">
            <v>1267.5283197764359</v>
          </cell>
        </row>
        <row r="206">
          <cell r="L206">
            <v>43.720224411680917</v>
          </cell>
          <cell r="T206">
            <v>4059.375</v>
          </cell>
          <cell r="Y206">
            <v>464.5544518279217</v>
          </cell>
          <cell r="AC206">
            <v>44.247448098766441</v>
          </cell>
          <cell r="AE206">
            <v>2094.2192964410615</v>
          </cell>
          <cell r="AG206">
            <v>2213.1842906332645</v>
          </cell>
        </row>
        <row r="207">
          <cell r="L207">
            <v>111.69812172274608</v>
          </cell>
          <cell r="T207">
            <v>2012.5000000000002</v>
          </cell>
          <cell r="Y207">
            <v>122.66325413433887</v>
          </cell>
          <cell r="AC207">
            <v>80.821928319134088</v>
          </cell>
          <cell r="AE207">
            <v>1267.2289652334912</v>
          </cell>
          <cell r="AG207">
            <v>1492.0904236738359</v>
          </cell>
        </row>
        <row r="208">
          <cell r="L208">
            <v>71.644754842367433</v>
          </cell>
          <cell r="T208">
            <v>1690.625</v>
          </cell>
          <cell r="Y208">
            <v>76.555789814339164</v>
          </cell>
          <cell r="AC208">
            <v>42.712854523086676</v>
          </cell>
          <cell r="AE208">
            <v>1090.3106356716726</v>
          </cell>
          <cell r="AG208">
            <v>1287.4893956784269</v>
          </cell>
        </row>
        <row r="209">
          <cell r="L209">
            <v>80.811898670623123</v>
          </cell>
          <cell r="T209">
            <v>1943.7500000000002</v>
          </cell>
          <cell r="Y209">
            <v>100.47947413132015</v>
          </cell>
          <cell r="AC209">
            <v>36.574480220367633</v>
          </cell>
          <cell r="AE209">
            <v>1324.8302818350135</v>
          </cell>
          <cell r="AG209">
            <v>1541.9931134288138</v>
          </cell>
        </row>
        <row r="210">
          <cell r="Y210">
            <v>24.476103936664003</v>
          </cell>
          <cell r="AC210">
            <v>2.9029395139942147</v>
          </cell>
          <cell r="AE210">
            <v>5.1882328738942602</v>
          </cell>
          <cell r="AG210">
            <v>23.601477119616746</v>
          </cell>
        </row>
        <row r="211">
          <cell r="L211">
            <v>206.1902196447661</v>
          </cell>
          <cell r="T211">
            <v>10281.25</v>
          </cell>
          <cell r="Y211">
            <v>3527.6559965584688</v>
          </cell>
          <cell r="AC211">
            <v>76.218147592094795</v>
          </cell>
          <cell r="AE211">
            <v>5147.0890763217449</v>
          </cell>
          <cell r="AG211">
            <v>4443.8345226807724</v>
          </cell>
        </row>
        <row r="212">
          <cell r="L212">
            <v>80.67086568864994</v>
          </cell>
          <cell r="T212">
            <v>4090.625</v>
          </cell>
          <cell r="Y212">
            <v>247.06641258264</v>
          </cell>
          <cell r="AC212">
            <v>29.413043533862083</v>
          </cell>
          <cell r="AE212">
            <v>2711.3762600288005</v>
          </cell>
          <cell r="AG212">
            <v>2891.8608713009635</v>
          </cell>
        </row>
        <row r="213">
          <cell r="L213">
            <v>70.516490986582127</v>
          </cell>
          <cell r="T213">
            <v>9418.75</v>
          </cell>
          <cell r="Y213">
            <v>2340.171302279231</v>
          </cell>
          <cell r="AC213">
            <v>53.710775148791633</v>
          </cell>
          <cell r="AE213">
            <v>4961.9419872454237</v>
          </cell>
          <cell r="AG213">
            <v>4144.4183841509057</v>
          </cell>
        </row>
        <row r="214">
          <cell r="L214">
            <v>146.39223528814449</v>
          </cell>
          <cell r="T214">
            <v>8812.5</v>
          </cell>
          <cell r="Y214">
            <v>2714.2507297811158</v>
          </cell>
          <cell r="AC214">
            <v>73.404726036681893</v>
          </cell>
          <cell r="AE214">
            <v>4459.9876568607287</v>
          </cell>
          <cell r="AG214">
            <v>3772.6433454763205</v>
          </cell>
        </row>
        <row r="215">
          <cell r="L215">
            <v>93.36383406623473</v>
          </cell>
          <cell r="T215">
            <v>5662.5000000000009</v>
          </cell>
          <cell r="Y215">
            <v>1045.2475166128238</v>
          </cell>
          <cell r="AC215">
            <v>72.125898056948756</v>
          </cell>
          <cell r="AE215">
            <v>2888.2945895906187</v>
          </cell>
          <cell r="AG215">
            <v>2727.1819951095358</v>
          </cell>
        </row>
        <row r="216">
          <cell r="L216">
            <v>110.00572593906811</v>
          </cell>
          <cell r="T216">
            <v>8087.5</v>
          </cell>
          <cell r="Y216">
            <v>1705.1062276830087</v>
          </cell>
          <cell r="AC216">
            <v>75.450850804254912</v>
          </cell>
          <cell r="AE216">
            <v>4410.6150997737095</v>
          </cell>
          <cell r="AG216">
            <v>3947.3027596187426</v>
          </cell>
        </row>
        <row r="217">
          <cell r="L217">
            <v>103.80027473224888</v>
          </cell>
          <cell r="T217">
            <v>5231.2499999999991</v>
          </cell>
          <cell r="Y217">
            <v>633.76014636075092</v>
          </cell>
          <cell r="AC217">
            <v>45.27051048255295</v>
          </cell>
          <cell r="AE217">
            <v>2287.5951450318862</v>
          </cell>
          <cell r="AG217">
            <v>2120.8643145865558</v>
          </cell>
        </row>
        <row r="218">
          <cell r="L218">
            <v>79.260535868918311</v>
          </cell>
          <cell r="T218">
            <v>4032.8124999999995</v>
          </cell>
          <cell r="Y218">
            <v>638.97985930263769</v>
          </cell>
          <cell r="AC218">
            <v>47.956049239992524</v>
          </cell>
          <cell r="AE218">
            <v>2884.1802098333674</v>
          </cell>
          <cell r="AG218">
            <v>2664.803632915814</v>
          </cell>
        </row>
        <row r="219">
          <cell r="L219">
            <v>96.748625633590677</v>
          </cell>
          <cell r="T219">
            <v>5537.4999999999991</v>
          </cell>
        </row>
        <row r="220">
          <cell r="L220">
            <v>33.168136700448763</v>
          </cell>
          <cell r="T220">
            <v>5257.09375</v>
          </cell>
          <cell r="Y220">
            <v>1223.7312508998568</v>
          </cell>
          <cell r="AC220">
            <v>71.826652309691212</v>
          </cell>
          <cell r="AE220">
            <v>2552.8245217033532</v>
          </cell>
          <cell r="AG220">
            <v>2513.977743400369</v>
          </cell>
        </row>
        <row r="221">
          <cell r="L221">
            <v>19.107148397724291</v>
          </cell>
          <cell r="T221">
            <v>3775.4999999999995</v>
          </cell>
          <cell r="Y221">
            <v>599.87116008555108</v>
          </cell>
          <cell r="AC221">
            <v>66.596245872582699</v>
          </cell>
          <cell r="AE221">
            <v>1948.2534457930467</v>
          </cell>
          <cell r="AG221">
            <v>2165.7991915764255</v>
          </cell>
        </row>
        <row r="222">
          <cell r="L222">
            <v>50.506731504229577</v>
          </cell>
          <cell r="T222">
            <v>7425.5</v>
          </cell>
          <cell r="Y222">
            <v>1294.6845488232375</v>
          </cell>
          <cell r="AC222">
            <v>77.880623965747873</v>
          </cell>
          <cell r="AE222">
            <v>3895.0421723925119</v>
          </cell>
          <cell r="AG222">
            <v>3804.4862518089722</v>
          </cell>
        </row>
        <row r="223">
          <cell r="L223">
            <v>55.002862969534057</v>
          </cell>
          <cell r="T223">
            <v>7631.9375</v>
          </cell>
          <cell r="Y223">
            <v>1530.389386235704</v>
          </cell>
          <cell r="AC223">
            <v>73.939276132210338</v>
          </cell>
          <cell r="AE223">
            <v>4046.7393540423782</v>
          </cell>
          <cell r="AG223">
            <v>3728.8662108887661</v>
          </cell>
        </row>
        <row r="227">
          <cell r="L227">
            <v>35.072081957086482</v>
          </cell>
          <cell r="T227">
            <v>3757.21875</v>
          </cell>
          <cell r="Y227">
            <v>231.30722925892692</v>
          </cell>
          <cell r="AC227">
            <v>24.97551044418811</v>
          </cell>
          <cell r="AE227">
            <v>2617.6753754371525</v>
          </cell>
          <cell r="AG227">
            <v>2690.0843355456855</v>
          </cell>
        </row>
        <row r="228">
          <cell r="L228">
            <v>36.02828557486454</v>
          </cell>
          <cell r="T228">
            <v>3852.21875</v>
          </cell>
          <cell r="Y228">
            <v>215.52194737050434</v>
          </cell>
          <cell r="AC228">
            <v>24.916684357120385</v>
          </cell>
          <cell r="AE228">
            <v>2628.4056778440654</v>
          </cell>
          <cell r="AG228">
            <v>2734.0935176406006</v>
          </cell>
        </row>
        <row r="229">
          <cell r="L229">
            <v>36.358302752681738</v>
          </cell>
          <cell r="T229">
            <v>3832.9375</v>
          </cell>
          <cell r="Y229">
            <v>225.3611062659609</v>
          </cell>
          <cell r="AC229">
            <v>25.522848819513893</v>
          </cell>
          <cell r="AE229">
            <v>2711.804155523555</v>
          </cell>
          <cell r="AG229">
            <v>2863.3315035680425</v>
          </cell>
        </row>
        <row r="230">
          <cell r="L230">
            <v>7.5819331108773094</v>
          </cell>
          <cell r="T230">
            <v>5.921875</v>
          </cell>
          <cell r="Y230">
            <v>5.4741739478037417</v>
          </cell>
          <cell r="AC230">
            <v>3.3313468872048144</v>
          </cell>
          <cell r="AE230">
            <v>2.0510183089899194</v>
          </cell>
          <cell r="AG230">
            <v>9.0249014421877352</v>
          </cell>
        </row>
        <row r="231">
          <cell r="L231">
            <v>271.51105557545685</v>
          </cell>
          <cell r="T231">
            <v>10056.624999999998</v>
          </cell>
          <cell r="Y231">
            <v>3936.4465151239006</v>
          </cell>
          <cell r="AC231">
            <v>80.315512439159761</v>
          </cell>
          <cell r="AE231">
            <v>4918.4941370088463</v>
          </cell>
          <cell r="AG231">
            <v>4237.0253006637058</v>
          </cell>
        </row>
        <row r="232">
          <cell r="L232">
            <v>46.016241358204027</v>
          </cell>
          <cell r="T232">
            <v>5152.46875</v>
          </cell>
          <cell r="Y232">
            <v>319.46818084739431</v>
          </cell>
          <cell r="AC232">
            <v>26.042052979285543</v>
          </cell>
          <cell r="AE232">
            <v>3334.4990742645546</v>
          </cell>
          <cell r="AG232">
            <v>3814.132441738609</v>
          </cell>
        </row>
        <row r="234">
          <cell r="L234">
            <v>48.633813503625959</v>
          </cell>
          <cell r="T234">
            <v>4386.71875</v>
          </cell>
          <cell r="Y234">
            <v>1333.6236073697128</v>
          </cell>
          <cell r="AC234">
            <v>52.337313898558243</v>
          </cell>
          <cell r="AE234">
            <v>2340.0370294178156</v>
          </cell>
          <cell r="AG234">
            <v>2139.1761065921455</v>
          </cell>
        </row>
        <row r="235">
          <cell r="L235">
            <v>29.614105554725029</v>
          </cell>
          <cell r="T235">
            <v>3595.1250000000009</v>
          </cell>
          <cell r="Y235">
            <v>754.08757895359543</v>
          </cell>
          <cell r="AC235">
            <v>50.130056805538857</v>
          </cell>
          <cell r="AE235">
            <v>2552.8245217033532</v>
          </cell>
          <cell r="AG235">
            <v>2513.977743400369</v>
          </cell>
        </row>
        <row r="236">
          <cell r="L236">
            <v>25.665182059476429</v>
          </cell>
          <cell r="T236">
            <v>3606.7500000000005</v>
          </cell>
          <cell r="Y236">
            <v>601.62411368186804</v>
          </cell>
          <cell r="AC236">
            <v>51.350058698204265</v>
          </cell>
          <cell r="AE236">
            <v>2075.1121168483851</v>
          </cell>
          <cell r="AG236">
            <v>2086.5487299765455</v>
          </cell>
        </row>
        <row r="237">
          <cell r="L237">
            <v>53.397907634679449</v>
          </cell>
          <cell r="T237">
            <v>6916.5625</v>
          </cell>
          <cell r="Y237">
            <v>1276.9288252992528</v>
          </cell>
          <cell r="AC237">
            <v>64.143453807454534</v>
          </cell>
          <cell r="AE237">
            <v>3828.6155112116849</v>
          </cell>
          <cell r="AG237">
            <v>3599.4061579919157</v>
          </cell>
        </row>
        <row r="240">
          <cell r="L240">
            <v>34.586928499098796</v>
          </cell>
          <cell r="T240">
            <v>3172.34375</v>
          </cell>
          <cell r="Y240">
            <v>196.45259608947808</v>
          </cell>
          <cell r="AC240">
            <v>27.26717018386989</v>
          </cell>
          <cell r="AE240">
            <v>2350.4258383048759</v>
          </cell>
          <cell r="AG240">
            <v>2506.6121063925343</v>
          </cell>
        </row>
        <row r="241">
          <cell r="L241">
            <v>31.092131205803788</v>
          </cell>
          <cell r="T241">
            <v>2574.8125</v>
          </cell>
          <cell r="Y241">
            <v>151.68268321083681</v>
          </cell>
          <cell r="AC241">
            <v>36.330224076238608</v>
          </cell>
          <cell r="AE241">
            <v>2050.6027566344374</v>
          </cell>
          <cell r="AG241">
            <v>2334.4902440241526</v>
          </cell>
        </row>
        <row r="242">
          <cell r="Y242">
            <v>212.97733731133457</v>
          </cell>
          <cell r="AC242">
            <v>30.492374348756847</v>
          </cell>
          <cell r="AE242">
            <v>2672.3966262085992</v>
          </cell>
          <cell r="AG242">
            <v>2777.6435949897696</v>
          </cell>
        </row>
        <row r="243">
          <cell r="L243">
            <v>239.91966761346811</v>
          </cell>
          <cell r="T243">
            <v>9408.4375</v>
          </cell>
          <cell r="Y243">
            <v>3842.030607526739</v>
          </cell>
          <cell r="AC243">
            <v>92.740605090246888</v>
          </cell>
          <cell r="AE243">
            <v>4430.3641226085174</v>
          </cell>
          <cell r="AG243">
            <v>4084.5151953690302</v>
          </cell>
        </row>
        <row r="244">
          <cell r="L244">
            <v>45.119271592854709</v>
          </cell>
          <cell r="T244">
            <v>4950.46875</v>
          </cell>
          <cell r="Y244">
            <v>347.8068723610545</v>
          </cell>
          <cell r="AC244">
            <v>28.530652227846222</v>
          </cell>
          <cell r="AE244">
            <v>3239.3499279983544</v>
          </cell>
          <cell r="AG244">
            <v>3720.1407255851086</v>
          </cell>
        </row>
        <row r="246">
          <cell r="L246">
            <v>102.88356034942331</v>
          </cell>
          <cell r="T246">
            <v>5563.7812500000009</v>
          </cell>
          <cell r="Y246">
            <v>2023.5652640283047</v>
          </cell>
          <cell r="AC246">
            <v>73.345899949614164</v>
          </cell>
          <cell r="AE246">
            <v>2684.5587327710346</v>
          </cell>
          <cell r="AG246">
            <v>2454.1593891910775</v>
          </cell>
        </row>
        <row r="247">
          <cell r="L247">
            <v>9.8384608224479386</v>
          </cell>
          <cell r="T247">
            <v>1408.55</v>
          </cell>
          <cell r="Y247">
            <v>289.08510176482844</v>
          </cell>
          <cell r="AC247">
            <v>50.265612571390569</v>
          </cell>
          <cell r="AE247">
            <v>795.21086196255919</v>
          </cell>
          <cell r="AG247">
            <v>1047.6745346574178</v>
          </cell>
        </row>
        <row r="248">
          <cell r="L248">
            <v>35.018489423936686</v>
          </cell>
          <cell r="T248">
            <v>4609.0625</v>
          </cell>
          <cell r="Y248">
            <v>960.26189039733754</v>
          </cell>
          <cell r="AC248">
            <v>77.791106007166547</v>
          </cell>
          <cell r="AE248">
            <v>2403.8099156552153</v>
          </cell>
          <cell r="AG248">
            <v>2623.4742252607416</v>
          </cell>
        </row>
        <row r="249">
          <cell r="L249">
            <v>4.2422720977527808</v>
          </cell>
          <cell r="T249">
            <v>7.4468750000000012</v>
          </cell>
          <cell r="Y249">
            <v>6.4463454832301492</v>
          </cell>
          <cell r="AC249">
            <v>3.501431008509321</v>
          </cell>
          <cell r="AE249">
            <v>6.986216827813208</v>
          </cell>
          <cell r="AG249">
            <v>22.798043814561602</v>
          </cell>
        </row>
        <row r="253">
          <cell r="L253">
            <v>526.5720241335639</v>
          </cell>
          <cell r="T253">
            <v>10852.875</v>
          </cell>
          <cell r="Y253">
            <v>4219.2244637506165</v>
          </cell>
          <cell r="AC253">
            <v>101.68217032454096</v>
          </cell>
          <cell r="AE253">
            <v>5061.0985393951869</v>
          </cell>
          <cell r="AG253">
            <v>4272.8180048904633</v>
          </cell>
        </row>
        <row r="254">
          <cell r="L254">
            <v>48.021730361862417</v>
          </cell>
          <cell r="T254">
            <v>4332.78125</v>
          </cell>
          <cell r="Y254">
            <v>347.54153695317524</v>
          </cell>
          <cell r="AC254">
            <v>32.121601194936865</v>
          </cell>
          <cell r="AE254">
            <v>3292.3431392717548</v>
          </cell>
          <cell r="AG254">
            <v>3654.2342432257096</v>
          </cell>
        </row>
        <row r="256">
          <cell r="L256">
            <v>156.18838621600048</v>
          </cell>
          <cell r="T256">
            <v>4438.09375</v>
          </cell>
          <cell r="Y256">
            <v>1194.9488837861361</v>
          </cell>
          <cell r="AC256">
            <v>77.323054966584223</v>
          </cell>
          <cell r="AE256">
            <v>2029.6893643283279</v>
          </cell>
          <cell r="AG256">
            <v>2386.2468187035279</v>
          </cell>
        </row>
        <row r="257">
          <cell r="L257">
            <v>20.39336919331955</v>
          </cell>
          <cell r="T257">
            <v>1652.79375</v>
          </cell>
          <cell r="Y257">
            <v>373.89673754891851</v>
          </cell>
          <cell r="AC257">
            <v>59.897744914740528</v>
          </cell>
          <cell r="AE257">
            <v>849.68113556881292</v>
          </cell>
          <cell r="AG257">
            <v>1093.6049703078995</v>
          </cell>
        </row>
        <row r="258">
          <cell r="L258">
            <v>38.61200980461291</v>
          </cell>
          <cell r="T258">
            <v>2432.703125</v>
          </cell>
          <cell r="Y258">
            <v>603.05953474088687</v>
          </cell>
          <cell r="AC258">
            <v>68.563083305412249</v>
          </cell>
          <cell r="AE258">
            <v>1164.3900432009875</v>
          </cell>
          <cell r="AG258">
            <v>1390.5634013673337</v>
          </cell>
        </row>
        <row r="262">
          <cell r="L262">
            <v>8.1206791020147957</v>
          </cell>
          <cell r="T262">
            <v>394.18749999999994</v>
          </cell>
          <cell r="Y262">
            <v>28.377839360724355</v>
          </cell>
          <cell r="AC262">
            <v>40.792054897527514</v>
          </cell>
          <cell r="AE262">
            <v>291.67249537132278</v>
          </cell>
          <cell r="AG262">
            <v>563.90039423124904</v>
          </cell>
        </row>
        <row r="263">
          <cell r="L263">
            <v>15.431828887503633</v>
          </cell>
          <cell r="T263">
            <v>486.32500000000005</v>
          </cell>
          <cell r="Y263">
            <v>29.099899651018692</v>
          </cell>
          <cell r="AC263">
            <v>55.368136210525776</v>
          </cell>
          <cell r="AE263">
            <v>406.31557292738125</v>
          </cell>
          <cell r="AG263">
            <v>853.66535256250313</v>
          </cell>
        </row>
        <row r="264">
          <cell r="L264">
            <v>11.705737503772632</v>
          </cell>
          <cell r="T264">
            <v>550.85625000000005</v>
          </cell>
          <cell r="Y264">
            <v>26.111613991788516</v>
          </cell>
          <cell r="AC264">
            <v>41.411007639718349</v>
          </cell>
          <cell r="AE264">
            <v>489.32318452993212</v>
          </cell>
          <cell r="AG264">
            <v>859.58880183641895</v>
          </cell>
        </row>
        <row r="265">
          <cell r="L265">
            <v>16.661636490309622</v>
          </cell>
          <cell r="T265">
            <v>969.77499999999998</v>
          </cell>
          <cell r="Y265">
            <v>59.27419021590908</v>
          </cell>
          <cell r="AC265">
            <v>38.290667369169498</v>
          </cell>
          <cell r="AE265">
            <v>881.1808269903313</v>
          </cell>
          <cell r="AG265">
            <v>1279.8043814561604</v>
          </cell>
        </row>
        <row r="266">
          <cell r="L266">
            <v>9.3363834066234723</v>
          </cell>
          <cell r="T266">
            <v>18.878125000000001</v>
          </cell>
          <cell r="Y266">
            <v>2.2227277610867788</v>
          </cell>
          <cell r="AC266">
            <v>3.5346805359823823</v>
          </cell>
          <cell r="AE266">
            <v>3.867516971816499</v>
          </cell>
          <cell r="AG266">
            <v>49.229003443285592</v>
          </cell>
        </row>
        <row r="267">
          <cell r="L267">
            <v>543.49880262998306</v>
          </cell>
          <cell r="T267">
            <v>9741.0625</v>
          </cell>
          <cell r="Y267">
            <v>3574.3724273883554</v>
          </cell>
          <cell r="AC267">
            <v>121.16383576779553</v>
          </cell>
          <cell r="AE267">
            <v>4270.7467599259408</v>
          </cell>
          <cell r="AG267">
            <v>4172.3888417585704</v>
          </cell>
        </row>
        <row r="268">
          <cell r="L268">
            <v>146.72225246596167</v>
          </cell>
          <cell r="T268">
            <v>5662.7812499999991</v>
          </cell>
          <cell r="Y268">
            <v>1758.7518274432498</v>
          </cell>
          <cell r="AC268">
            <v>80.949811117107387</v>
          </cell>
          <cell r="AE268">
            <v>2444.6163340876365</v>
          </cell>
          <cell r="AG268">
            <v>2568.8058286341634</v>
          </cell>
        </row>
        <row r="269">
          <cell r="L269">
            <v>60.82752512502573</v>
          </cell>
          <cell r="T269">
            <v>2735.2656250000005</v>
          </cell>
          <cell r="Y269">
            <v>757.28900289128603</v>
          </cell>
          <cell r="AC269">
            <v>57.828601243532326</v>
          </cell>
          <cell r="AE269">
            <v>1230.7426455461839</v>
          </cell>
          <cell r="AG269">
            <v>1530.2185737811267</v>
          </cell>
        </row>
        <row r="270">
          <cell r="L270">
            <v>34.079209763995408</v>
          </cell>
          <cell r="T270">
            <v>2199.0625</v>
          </cell>
          <cell r="Y270">
            <v>624.8518362732641</v>
          </cell>
          <cell r="AC270">
            <v>62.145924503111388</v>
          </cell>
          <cell r="AE270">
            <v>1118.4612219707878</v>
          </cell>
          <cell r="AG270">
            <v>1326.3885423424322</v>
          </cell>
        </row>
        <row r="274">
          <cell r="L274">
            <v>244.83325670541311</v>
          </cell>
          <cell r="T274">
            <v>10265.625</v>
          </cell>
          <cell r="Y274">
            <v>4184.4698750792195</v>
          </cell>
          <cell r="AC274">
            <v>78.775803551561069</v>
          </cell>
          <cell r="AE274">
            <v>4822.0530754988686</v>
          </cell>
          <cell r="AG274">
            <v>4411.3977743400364</v>
          </cell>
        </row>
        <row r="275">
          <cell r="L275">
            <v>53.592533149802414</v>
          </cell>
          <cell r="T275">
            <v>12031.25</v>
          </cell>
          <cell r="Y275">
            <v>4806.485667320726</v>
          </cell>
          <cell r="AC275">
            <v>80.566162723187446</v>
          </cell>
          <cell r="AE275">
            <v>6496.6056367002666</v>
          </cell>
          <cell r="AG275">
            <v>4171.8648635161435</v>
          </cell>
        </row>
        <row r="276">
          <cell r="L276">
            <v>21.719079223867293</v>
          </cell>
          <cell r="T276">
            <v>11390.625</v>
          </cell>
          <cell r="Y276">
            <v>104.39425883773522</v>
          </cell>
          <cell r="AC276">
            <v>52.943478360951751</v>
          </cell>
          <cell r="AE276">
            <v>6035.7951038880883</v>
          </cell>
          <cell r="AG276">
            <v>5728.8287838714505</v>
          </cell>
        </row>
        <row r="278">
          <cell r="L278">
            <v>49.07947772666116</v>
          </cell>
          <cell r="T278">
            <v>5375</v>
          </cell>
          <cell r="Y278">
            <v>416.70708319395976</v>
          </cell>
          <cell r="AC278">
            <v>25.065028402769428</v>
          </cell>
          <cell r="AE278">
            <v>3608.3110471096479</v>
          </cell>
          <cell r="AG278">
            <v>3702.779579819352</v>
          </cell>
        </row>
        <row r="279">
          <cell r="L279">
            <v>3954.564814527525</v>
          </cell>
          <cell r="T279">
            <v>11843.75</v>
          </cell>
          <cell r="Y279">
            <v>11861.797660437664</v>
          </cell>
          <cell r="AC279">
            <v>121.23289247870112</v>
          </cell>
          <cell r="AE279">
            <v>5064.8014811767125</v>
          </cell>
          <cell r="AG279">
            <v>4012.1762563002139</v>
          </cell>
        </row>
        <row r="280">
          <cell r="L280">
            <v>368.66021487785133</v>
          </cell>
          <cell r="T280">
            <v>11281.25</v>
          </cell>
          <cell r="Y280">
            <v>4858.682796739593</v>
          </cell>
          <cell r="AC280">
            <v>78.520037955614441</v>
          </cell>
          <cell r="AE280">
            <v>5332.2361653980679</v>
          </cell>
          <cell r="AG280">
            <v>4800.6387544288627</v>
          </cell>
        </row>
        <row r="285">
          <cell r="L285">
            <v>45.838539800917843</v>
          </cell>
          <cell r="T285">
            <v>3679.4062500000009</v>
          </cell>
          <cell r="Y285">
            <v>353.43981257750733</v>
          </cell>
          <cell r="AC285">
            <v>33.310911216088684</v>
          </cell>
          <cell r="AE285">
            <v>3083.089899197696</v>
          </cell>
          <cell r="AG285">
            <v>3481.7356155496777</v>
          </cell>
        </row>
        <row r="286">
          <cell r="L286">
            <v>50.26133411559627</v>
          </cell>
          <cell r="T286">
            <v>2084.625</v>
          </cell>
          <cell r="Y286">
            <v>220.08919619465527</v>
          </cell>
          <cell r="AC286">
            <v>20.734916863393035</v>
          </cell>
          <cell r="AE286">
            <v>2203.9168895289035</v>
          </cell>
          <cell r="AG286">
            <v>2466.9294874993761</v>
          </cell>
        </row>
        <row r="287">
          <cell r="L287">
            <v>758.77154631382098</v>
          </cell>
          <cell r="T287">
            <v>12404.312500000002</v>
          </cell>
        </row>
        <row r="288">
          <cell r="L288">
            <v>399.66490563483177</v>
          </cell>
          <cell r="T288">
            <v>6472.34375</v>
          </cell>
          <cell r="Y288">
            <v>2129.9082156976774</v>
          </cell>
          <cell r="AC288">
            <v>58.107385743114151</v>
          </cell>
          <cell r="AE288">
            <v>3766.0975108002467</v>
          </cell>
          <cell r="AG288">
            <v>3022.4063076999846</v>
          </cell>
        </row>
        <row r="289">
          <cell r="L289">
            <v>345.0400110569858</v>
          </cell>
          <cell r="T289">
            <v>6655.5</v>
          </cell>
          <cell r="Y289">
            <v>2075.827639858946</v>
          </cell>
          <cell r="AC289">
            <v>59.930994442213596</v>
          </cell>
          <cell r="AE289">
            <v>4003.9086607693885</v>
          </cell>
          <cell r="AG289">
            <v>3583.5121513049548</v>
          </cell>
        </row>
        <row r="290">
          <cell r="L290">
            <v>3033.0835169112647</v>
          </cell>
          <cell r="T290">
            <v>10100.125</v>
          </cell>
          <cell r="Y290">
            <v>10106.843174159636</v>
          </cell>
          <cell r="AC290">
            <v>72.929002028221163</v>
          </cell>
          <cell r="AE290">
            <v>3538.7986011108828</v>
          </cell>
          <cell r="AG290">
            <v>3053.6204401417235</v>
          </cell>
        </row>
        <row r="291">
          <cell r="L291">
            <v>1200.1737526337911</v>
          </cell>
          <cell r="T291">
            <v>9975.1875</v>
          </cell>
          <cell r="Y291">
            <v>6471.1826173119616</v>
          </cell>
          <cell r="AC291">
            <v>95.866060672714667</v>
          </cell>
          <cell r="AE291">
            <v>4992.4501131454426</v>
          </cell>
          <cell r="AG291">
            <v>3617.94500723589</v>
          </cell>
        </row>
        <row r="292">
          <cell r="L292">
            <v>842.04870150933493</v>
          </cell>
          <cell r="T292">
            <v>15175.1875</v>
          </cell>
          <cell r="Y292">
            <v>8610.2209808971547</v>
          </cell>
          <cell r="AC292">
            <v>119.57041610504804</v>
          </cell>
          <cell r="AE292">
            <v>6455.5029829253235</v>
          </cell>
          <cell r="AG292">
            <v>6136.9329806876585</v>
          </cell>
        </row>
        <row r="293">
          <cell r="L293">
            <v>1177.664888710874</v>
          </cell>
          <cell r="T293">
            <v>10108.218750000002</v>
          </cell>
          <cell r="Y293">
            <v>5437.9513148674387</v>
          </cell>
          <cell r="AC293">
            <v>96.780422678223857</v>
          </cell>
          <cell r="AE293">
            <v>4675.1182884180207</v>
          </cell>
          <cell r="AG293">
            <v>3820.4937871151255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8"/>
  <sheetViews>
    <sheetView zoomScale="80" zoomScaleNormal="80" workbookViewId="0">
      <pane xSplit="8" ySplit="1" topLeftCell="I173" activePane="bottomRight" state="frozen"/>
      <selection pane="topRight" activeCell="J1" sqref="J1"/>
      <selection pane="bottomLeft" activeCell="A2" sqref="A2"/>
      <selection pane="bottomRight" sqref="A1:U1"/>
    </sheetView>
  </sheetViews>
  <sheetFormatPr defaultColWidth="9.1796875" defaultRowHeight="14" x14ac:dyDescent="0.3"/>
  <cols>
    <col min="1" max="1" width="18.453125" style="31" bestFit="1" customWidth="1"/>
    <col min="2" max="2" width="10.1796875" style="31" customWidth="1"/>
    <col min="3" max="3" width="33.1796875" style="31" customWidth="1"/>
    <col min="4" max="4" width="11.1796875" style="31" customWidth="1"/>
    <col min="5" max="5" width="10" style="31" customWidth="1"/>
    <col min="6" max="6" width="13.54296875" style="31" customWidth="1"/>
    <col min="7" max="7" width="6.54296875" style="31" customWidth="1"/>
    <col min="8" max="8" width="11.26953125" style="31" customWidth="1"/>
    <col min="9" max="9" width="7.54296875" style="31" customWidth="1"/>
    <col min="10" max="10" width="9.1796875" style="31" customWidth="1"/>
    <col min="11" max="11" width="8.54296875" style="31" customWidth="1"/>
    <col min="12" max="12" width="6.54296875" style="31" customWidth="1"/>
    <col min="13" max="14" width="7.54296875" style="31" customWidth="1"/>
    <col min="15" max="15" width="9.1796875" style="31" customWidth="1"/>
    <col min="16" max="17" width="8.54296875" style="31" customWidth="1"/>
    <col min="18" max="16384" width="9.1796875" style="31"/>
  </cols>
  <sheetData>
    <row r="1" spans="1:21" s="39" customFormat="1" ht="42" x14ac:dyDescent="0.3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0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13</v>
      </c>
      <c r="O1" s="41" t="s">
        <v>322</v>
      </c>
      <c r="P1" s="41" t="s">
        <v>14</v>
      </c>
      <c r="Q1" s="41"/>
      <c r="R1" s="39" t="s">
        <v>376</v>
      </c>
      <c r="S1" s="40" t="s">
        <v>373</v>
      </c>
      <c r="T1" s="39" t="s">
        <v>375</v>
      </c>
      <c r="U1" s="39" t="s">
        <v>377</v>
      </c>
    </row>
    <row r="2" spans="1:21" x14ac:dyDescent="0.3">
      <c r="A2" s="42" t="s">
        <v>18</v>
      </c>
      <c r="B2" s="23" t="s">
        <v>19</v>
      </c>
      <c r="C2" s="23" t="s">
        <v>326</v>
      </c>
      <c r="D2" s="43">
        <v>44.160820000000001</v>
      </c>
      <c r="E2" s="43">
        <v>6.3230599999999999</v>
      </c>
      <c r="F2" s="44">
        <v>42585</v>
      </c>
      <c r="G2" s="45">
        <v>0.72430555555555554</v>
      </c>
      <c r="H2" s="22">
        <v>2.2399661711731283E-2</v>
      </c>
      <c r="I2" s="21">
        <f>[1]mol!L6</f>
        <v>52.18220333007077</v>
      </c>
      <c r="J2" s="36">
        <f>[1]mol!T6</f>
        <v>4081.25</v>
      </c>
      <c r="K2" s="36">
        <f>[1]mol!Y6</f>
        <v>413.22727456603525</v>
      </c>
      <c r="L2" s="37">
        <f>[1]mol!AC6</f>
        <v>28.13421555412895</v>
      </c>
      <c r="M2" s="36">
        <f>[1]mol!AE6</f>
        <v>724.13083727628066</v>
      </c>
      <c r="N2" s="36">
        <f>[1]mol!AG6</f>
        <v>1608.1141773541594</v>
      </c>
      <c r="O2" s="36" t="s">
        <v>324</v>
      </c>
      <c r="P2" s="21" t="s">
        <v>324</v>
      </c>
      <c r="Q2" s="21"/>
      <c r="R2" s="9">
        <v>6.77086261928386E-2</v>
      </c>
      <c r="S2" s="36">
        <v>61.312597986366107</v>
      </c>
      <c r="T2" s="21">
        <v>1945.1648779129744</v>
      </c>
      <c r="U2" s="29">
        <v>6.0926402781819702</v>
      </c>
    </row>
    <row r="3" spans="1:21" x14ac:dyDescent="0.3">
      <c r="A3" s="42" t="s">
        <v>23</v>
      </c>
      <c r="B3" s="23" t="s">
        <v>19</v>
      </c>
      <c r="C3" s="23" t="s">
        <v>327</v>
      </c>
      <c r="D3" s="43">
        <v>44.161430000000003</v>
      </c>
      <c r="E3" s="43">
        <v>6.3323</v>
      </c>
      <c r="F3" s="44">
        <v>42586</v>
      </c>
      <c r="G3" s="45">
        <v>0.57152777777777775</v>
      </c>
      <c r="H3" s="22"/>
      <c r="I3" s="21">
        <f>[1]mol!L11</f>
        <v>61.208314176353277</v>
      </c>
      <c r="J3" s="36">
        <f>[1]mol!T11</f>
        <v>2303.125</v>
      </c>
      <c r="K3" s="36">
        <f>[1]mol!Y11</f>
        <v>748.15885500376896</v>
      </c>
      <c r="L3" s="37">
        <f>[1]mol!AC11</f>
        <v>31.970699493328354</v>
      </c>
      <c r="M3" s="36">
        <f>[1]mol!AE11</f>
        <v>905.16354659535079</v>
      </c>
      <c r="N3" s="36">
        <f>[1]mol!AG11</f>
        <v>1722.890363790608</v>
      </c>
      <c r="O3" s="36" t="s">
        <v>324</v>
      </c>
      <c r="P3" s="21">
        <v>1368.779061092662</v>
      </c>
      <c r="Q3" s="21"/>
      <c r="R3" s="9">
        <v>0.11091401710011675</v>
      </c>
      <c r="S3" s="36">
        <v>55.393731294636176</v>
      </c>
      <c r="T3" s="21">
        <v>61.57743141837819</v>
      </c>
      <c r="U3" s="29">
        <v>3.7839884236761776</v>
      </c>
    </row>
    <row r="4" spans="1:21" x14ac:dyDescent="0.3">
      <c r="A4" s="42" t="s">
        <v>51</v>
      </c>
      <c r="B4" s="23" t="s">
        <v>19</v>
      </c>
      <c r="C4" s="23" t="s">
        <v>326</v>
      </c>
      <c r="D4" s="44"/>
      <c r="E4" s="44"/>
      <c r="F4" s="44">
        <v>42657</v>
      </c>
      <c r="G4" s="32">
        <v>0.37708333333333338</v>
      </c>
      <c r="H4" s="18">
        <v>72.411808258661722</v>
      </c>
      <c r="I4" s="21">
        <f>[1]mol!L37</f>
        <v>34.412047601452073</v>
      </c>
      <c r="J4" s="36">
        <f>[1]mol!T37</f>
        <v>1004.6875</v>
      </c>
      <c r="K4" s="36">
        <f>[1]mol!Y37</f>
        <v>69.596172558490153</v>
      </c>
      <c r="L4" s="37">
        <f>[1]mol!AC37</f>
        <v>74.427788420468403</v>
      </c>
      <c r="M4" s="36">
        <f>[1]mol!AE37</f>
        <v>687.10141946101623</v>
      </c>
      <c r="N4" s="36">
        <f>[1]mol!AG37</f>
        <v>1042.9662158790359</v>
      </c>
      <c r="O4" s="36" t="s">
        <v>324</v>
      </c>
      <c r="P4" s="21">
        <v>1560.3721840576106</v>
      </c>
      <c r="Q4" s="21"/>
      <c r="R4" s="9">
        <v>0.36904249279723594</v>
      </c>
      <c r="S4" s="36">
        <v>31.39848527216796</v>
      </c>
      <c r="T4" s="21">
        <v>24.425082286346324</v>
      </c>
      <c r="U4" s="29">
        <v>2.794575021435366</v>
      </c>
    </row>
    <row r="5" spans="1:21" x14ac:dyDescent="0.3">
      <c r="A5" s="42" t="s">
        <v>52</v>
      </c>
      <c r="B5" s="23" t="s">
        <v>19</v>
      </c>
      <c r="C5" s="23" t="s">
        <v>326</v>
      </c>
      <c r="D5" s="44"/>
      <c r="E5" s="44"/>
      <c r="F5" s="44">
        <v>42657</v>
      </c>
      <c r="G5" s="32">
        <v>0.9145833333333333</v>
      </c>
      <c r="H5" s="18">
        <v>40.311430272335357</v>
      </c>
      <c r="I5" s="21">
        <f>[1]mol!L38</f>
        <v>32.155519889881447</v>
      </c>
      <c r="J5" s="36">
        <f>[1]mol!T38</f>
        <v>2135.9375</v>
      </c>
      <c r="K5" s="36">
        <f>[1]mol!Y38</f>
        <v>130.92779962565959</v>
      </c>
      <c r="L5" s="37">
        <f>[1]mol!AC38</f>
        <v>53.199243956898378</v>
      </c>
      <c r="M5" s="36">
        <f>[1]mol!AE38</f>
        <v>1567.5786875128574</v>
      </c>
      <c r="N5" s="36">
        <f>[1]mol!AG38</f>
        <v>1843.904386446429</v>
      </c>
      <c r="O5" s="36" t="s">
        <v>324</v>
      </c>
      <c r="P5" s="21">
        <v>2703.0626716112497</v>
      </c>
      <c r="Q5" s="21"/>
      <c r="R5" s="9">
        <v>0.18830784138186596</v>
      </c>
      <c r="S5" s="36">
        <v>30.574684350926663</v>
      </c>
      <c r="T5" s="21">
        <v>84.624762621330461</v>
      </c>
      <c r="U5" s="29">
        <v>1.9743215357224821</v>
      </c>
    </row>
    <row r="6" spans="1:21" ht="16.5" customHeight="1" x14ac:dyDescent="0.3">
      <c r="A6" s="42" t="s">
        <v>53</v>
      </c>
      <c r="B6" s="23" t="s">
        <v>19</v>
      </c>
      <c r="C6" s="23" t="s">
        <v>326</v>
      </c>
      <c r="D6" s="44"/>
      <c r="E6" s="44"/>
      <c r="F6" s="44">
        <v>42657</v>
      </c>
      <c r="G6" s="32">
        <v>0.95624999999999993</v>
      </c>
      <c r="H6" s="18">
        <v>41.567361034319717</v>
      </c>
      <c r="I6" s="21">
        <f>[1]mol!L39</f>
        <v>32.43758585382777</v>
      </c>
      <c r="J6" s="36">
        <f>[1]mol!T39</f>
        <v>2106.25</v>
      </c>
      <c r="K6" s="36">
        <f>[1]mol!Y39</f>
        <v>113.96373256452762</v>
      </c>
      <c r="L6" s="37">
        <f>[1]mol!AC39</f>
        <v>50.897353593378732</v>
      </c>
      <c r="M6" s="36">
        <f>[1]mol!AE39</f>
        <v>1584.0362065418637</v>
      </c>
      <c r="N6" s="36">
        <f>[1]mol!AG39</f>
        <v>1806.4773691301962</v>
      </c>
      <c r="O6" s="36" t="s">
        <v>324</v>
      </c>
      <c r="P6" s="21">
        <v>2700.9506516481983</v>
      </c>
      <c r="Q6" s="21"/>
      <c r="R6" s="9">
        <v>0.13638314137418353</v>
      </c>
      <c r="S6" s="36">
        <v>20.757832820796516</v>
      </c>
      <c r="T6" s="21">
        <v>43.731322543517095</v>
      </c>
      <c r="U6" s="29">
        <v>2.7201000657167045</v>
      </c>
    </row>
    <row r="7" spans="1:21" x14ac:dyDescent="0.3">
      <c r="A7" s="42" t="s">
        <v>59</v>
      </c>
      <c r="B7" s="23" t="s">
        <v>19</v>
      </c>
      <c r="C7" s="23" t="s">
        <v>326</v>
      </c>
      <c r="D7" s="44"/>
      <c r="E7" s="44"/>
      <c r="F7" s="44">
        <v>42679</v>
      </c>
      <c r="G7" s="32">
        <v>0.41180555555555554</v>
      </c>
      <c r="H7" s="18">
        <v>53.469203158787181</v>
      </c>
      <c r="I7" s="21">
        <f>[1]mol!L45</f>
        <v>35.540311457237394</v>
      </c>
      <c r="J7" s="36">
        <f>[1]mol!T45</f>
        <v>2189.0625</v>
      </c>
      <c r="K7" s="36">
        <f>[1]mol!Y45</f>
        <v>120.48837374188606</v>
      </c>
      <c r="L7" s="37">
        <f>[1]mol!AC45</f>
        <v>59.081852663670794</v>
      </c>
      <c r="M7" s="36">
        <f>[1]mol!AE45</f>
        <v>1740.3826373174245</v>
      </c>
      <c r="N7" s="36">
        <f>[1]mol!AG45</f>
        <v>2068.4664903438288</v>
      </c>
      <c r="O7" s="36" t="s">
        <v>324</v>
      </c>
      <c r="P7" s="21">
        <v>3383.6031702708274</v>
      </c>
      <c r="Q7" s="21"/>
      <c r="R7" s="9">
        <v>8.2456054843993501E-2</v>
      </c>
      <c r="S7" s="36">
        <v>35.045738708268445</v>
      </c>
      <c r="T7" s="21">
        <v>25.571138604221368</v>
      </c>
      <c r="U7" s="29">
        <v>2.3563965078381512</v>
      </c>
    </row>
    <row r="8" spans="1:21" x14ac:dyDescent="0.3">
      <c r="A8" s="46" t="s">
        <v>60</v>
      </c>
      <c r="B8" s="23" t="s">
        <v>19</v>
      </c>
      <c r="C8" s="23" t="s">
        <v>326</v>
      </c>
      <c r="D8" s="47"/>
      <c r="E8" s="47"/>
      <c r="F8" s="47">
        <v>42679</v>
      </c>
      <c r="G8" s="32">
        <v>0.60833333333333328</v>
      </c>
      <c r="H8" s="18">
        <v>110.75078191214679</v>
      </c>
      <c r="I8" s="21">
        <f>[1]mol!L46</f>
        <v>36.104443385130047</v>
      </c>
      <c r="J8" s="36">
        <f>[1]mol!T46</f>
        <v>2104.6875000000005</v>
      </c>
      <c r="K8" s="36">
        <f>[1]mol!Y46</f>
        <v>125.27311060528226</v>
      </c>
      <c r="L8" s="37">
        <f>[1]mol!AC46</f>
        <v>53.199243956898378</v>
      </c>
      <c r="M8" s="36">
        <f>[1]mol!AE46</f>
        <v>1629.2943838716315</v>
      </c>
      <c r="N8" s="36">
        <f>[1]mol!AG46</f>
        <v>1918.7584210788962</v>
      </c>
      <c r="O8" s="36" t="s">
        <v>324</v>
      </c>
      <c r="P8" s="21">
        <v>3029.098521078105</v>
      </c>
      <c r="Q8" s="21"/>
      <c r="R8" s="9">
        <v>8.7356411543458468E-2</v>
      </c>
      <c r="S8" s="36">
        <v>16.582279588364869</v>
      </c>
      <c r="T8" s="21">
        <v>19.365303717158135</v>
      </c>
      <c r="U8" s="29">
        <v>2.0481390548397567</v>
      </c>
    </row>
    <row r="9" spans="1:21" x14ac:dyDescent="0.3">
      <c r="A9" s="46" t="s">
        <v>61</v>
      </c>
      <c r="B9" s="23" t="s">
        <v>19</v>
      </c>
      <c r="C9" s="23" t="s">
        <v>326</v>
      </c>
      <c r="D9" s="47"/>
      <c r="E9" s="47"/>
      <c r="F9" s="47">
        <v>42679</v>
      </c>
      <c r="G9" s="32">
        <v>0.67152777777777783</v>
      </c>
      <c r="H9" s="18">
        <v>222.26510194582696</v>
      </c>
      <c r="I9" s="21">
        <f>[1]mol!L47</f>
        <v>33.28378374566676</v>
      </c>
      <c r="J9" s="36">
        <f>[1]mol!T47</f>
        <v>1724.9999999999998</v>
      </c>
      <c r="K9" s="36">
        <f>[1]mol!Y47</f>
        <v>90.4750243260372</v>
      </c>
      <c r="L9" s="37">
        <f>[1]mol!AC47</f>
        <v>67.777882925856105</v>
      </c>
      <c r="M9" s="36">
        <f>[1]mol!AE47</f>
        <v>1353.6309401357744</v>
      </c>
      <c r="N9" s="36">
        <f>[1]mol!AG47</f>
        <v>1714.1573930834872</v>
      </c>
      <c r="O9" s="36" t="s">
        <v>324</v>
      </c>
      <c r="P9" s="21">
        <v>2810.5457899447497</v>
      </c>
      <c r="Q9" s="21"/>
      <c r="R9" s="9">
        <v>8.1802554661179999E-2</v>
      </c>
      <c r="S9" s="36">
        <v>15.914596336986143</v>
      </c>
      <c r="T9" s="21">
        <v>13.220650832309737</v>
      </c>
      <c r="U9" s="29">
        <v>2.5340634734146992</v>
      </c>
    </row>
    <row r="10" spans="1:21" x14ac:dyDescent="0.3">
      <c r="A10" s="46" t="s">
        <v>62</v>
      </c>
      <c r="B10" s="23" t="s">
        <v>19</v>
      </c>
      <c r="C10" s="23" t="s">
        <v>326</v>
      </c>
      <c r="D10" s="47"/>
      <c r="E10" s="47"/>
      <c r="F10" s="47">
        <v>42679</v>
      </c>
      <c r="G10" s="32">
        <v>0.71319444444444446</v>
      </c>
      <c r="H10" s="18">
        <v>354.70950452635446</v>
      </c>
      <c r="I10" s="21">
        <f>[1]mol!L48</f>
        <v>34.694113565398403</v>
      </c>
      <c r="J10" s="36">
        <f>[1]mol!T48</f>
        <v>1453.125</v>
      </c>
      <c r="K10" s="36">
        <f>[1]mol!Y48</f>
        <v>73.94593334339578</v>
      </c>
      <c r="L10" s="37">
        <f>[1]mol!AC48</f>
        <v>54.989603128524763</v>
      </c>
      <c r="M10" s="36">
        <f>[1]mol!AE48</f>
        <v>1156.1407117876981</v>
      </c>
      <c r="N10" s="36">
        <f>[1]mol!AG48</f>
        <v>1589.4006686960427</v>
      </c>
      <c r="O10" s="36" t="s">
        <v>324</v>
      </c>
      <c r="P10" s="21">
        <v>2679.0741838740037</v>
      </c>
      <c r="Q10" s="21"/>
      <c r="R10" s="9">
        <v>0.12696798160803449</v>
      </c>
      <c r="S10" s="36">
        <v>15.155892683950274</v>
      </c>
      <c r="T10" s="21">
        <v>15.459349221952952</v>
      </c>
      <c r="U10" s="29">
        <v>2.7044240244942195</v>
      </c>
    </row>
    <row r="11" spans="1:21" x14ac:dyDescent="0.3">
      <c r="A11" s="48" t="s">
        <v>67</v>
      </c>
      <c r="B11" s="23" t="s">
        <v>19</v>
      </c>
      <c r="C11" s="23" t="s">
        <v>326</v>
      </c>
      <c r="D11" s="23"/>
      <c r="E11" s="23"/>
      <c r="F11" s="44">
        <v>42691</v>
      </c>
      <c r="G11" s="32">
        <v>0.3756944444444445</v>
      </c>
      <c r="H11" s="34">
        <v>1.1379631726900248</v>
      </c>
      <c r="I11" s="21">
        <f>[1]mol!L53</f>
        <v>49.925675618500144</v>
      </c>
      <c r="J11" s="36">
        <f>[1]mol!T53</f>
        <v>4593.75</v>
      </c>
      <c r="K11" s="36">
        <f>[1]mol!Y53</f>
        <v>364.07497769660154</v>
      </c>
      <c r="L11" s="37">
        <f>[1]mol!AC53</f>
        <v>29.413043533862083</v>
      </c>
      <c r="M11" s="36">
        <f>[1]mol!AE53</f>
        <v>3538.3665912363713</v>
      </c>
      <c r="N11" s="36">
        <f>[1]mol!AG53</f>
        <v>3797.5946903538102</v>
      </c>
      <c r="O11" s="36" t="s">
        <v>324</v>
      </c>
      <c r="P11" s="21">
        <v>5827.9849087923276</v>
      </c>
      <c r="Q11" s="21"/>
      <c r="R11" s="9" t="s">
        <v>374</v>
      </c>
      <c r="S11" s="36">
        <v>31.092837678780594</v>
      </c>
      <c r="T11" s="21">
        <v>18.625929885044386</v>
      </c>
      <c r="U11" s="29">
        <v>0.92400142260885954</v>
      </c>
    </row>
    <row r="12" spans="1:21" x14ac:dyDescent="0.3">
      <c r="A12" s="49" t="s">
        <v>78</v>
      </c>
      <c r="B12" s="23" t="s">
        <v>19</v>
      </c>
      <c r="C12" s="23" t="s">
        <v>326</v>
      </c>
      <c r="D12" s="44"/>
      <c r="E12" s="44"/>
      <c r="F12" s="44">
        <v>42695</v>
      </c>
      <c r="G12" s="32">
        <v>0.32777777777777778</v>
      </c>
      <c r="H12" s="18">
        <v>110.75078191214679</v>
      </c>
      <c r="I12" s="21">
        <f>[1]mol!L64</f>
        <v>25.103870791223237</v>
      </c>
      <c r="J12" s="36">
        <f>[1]mol!T64</f>
        <v>1934.3750000000002</v>
      </c>
      <c r="K12" s="36">
        <f>[1]mol!Y64</f>
        <v>132.23272786113128</v>
      </c>
      <c r="L12" s="37">
        <f>[1]mol!AC64</f>
        <v>54.478071936631508</v>
      </c>
      <c r="M12" s="36">
        <f>[1]mol!AE64</f>
        <v>1600.4937255708703</v>
      </c>
      <c r="N12" s="36">
        <f>[1]mol!AG64</f>
        <v>1786.5162932282049</v>
      </c>
      <c r="O12" s="36" t="s">
        <v>324</v>
      </c>
      <c r="P12" s="21">
        <v>3066.8769666046887</v>
      </c>
      <c r="Q12" s="21"/>
      <c r="R12" s="9">
        <v>9.106018301410744E-2</v>
      </c>
      <c r="S12" s="36">
        <v>22.929106636242622</v>
      </c>
      <c r="T12" s="21">
        <v>5.3774988588154899</v>
      </c>
      <c r="U12" s="29">
        <v>5.5553677009762783</v>
      </c>
    </row>
    <row r="13" spans="1:21" x14ac:dyDescent="0.3">
      <c r="A13" s="49" t="s">
        <v>79</v>
      </c>
      <c r="B13" s="23" t="s">
        <v>19</v>
      </c>
      <c r="C13" s="23" t="s">
        <v>326</v>
      </c>
      <c r="D13" s="44"/>
      <c r="E13" s="44"/>
      <c r="F13" s="44">
        <v>42695</v>
      </c>
      <c r="G13" s="32">
        <v>0.38055555555555554</v>
      </c>
      <c r="H13" s="18">
        <v>280.77137481513677</v>
      </c>
      <c r="I13" s="21">
        <f>[1]mol!L65</f>
        <v>21.437013259920963</v>
      </c>
      <c r="J13" s="36">
        <f>[1]mol!T65</f>
        <v>1478.1250000000002</v>
      </c>
      <c r="K13" s="36">
        <f>[1]mol!Y65</f>
        <v>86.995215698112673</v>
      </c>
      <c r="L13" s="37">
        <f>[1]mol!AC65</f>
        <v>39.643667371727155</v>
      </c>
      <c r="M13" s="36">
        <f>[1]mol!AE65</f>
        <v>1261.0573955976135</v>
      </c>
      <c r="N13" s="36">
        <f>[1]mol!AG65</f>
        <v>1585.6579669644193</v>
      </c>
      <c r="O13" s="36" t="s">
        <v>324</v>
      </c>
      <c r="P13" s="21">
        <v>2842.3825949339844</v>
      </c>
      <c r="Q13" s="21"/>
      <c r="R13" s="9">
        <v>0.13205282725421047</v>
      </c>
      <c r="S13" s="36">
        <v>8.7894376903019928</v>
      </c>
      <c r="T13" s="21">
        <v>8.221771270453397</v>
      </c>
      <c r="U13" s="29">
        <v>1.8554690748324594</v>
      </c>
    </row>
    <row r="14" spans="1:21" x14ac:dyDescent="0.3">
      <c r="A14" s="48" t="s">
        <v>80</v>
      </c>
      <c r="B14" s="23" t="s">
        <v>19</v>
      </c>
      <c r="C14" s="23" t="s">
        <v>326</v>
      </c>
      <c r="D14" s="44"/>
      <c r="E14" s="44"/>
      <c r="F14" s="44">
        <v>42695</v>
      </c>
      <c r="G14" s="32">
        <v>0.40138888888888885</v>
      </c>
      <c r="H14" s="18">
        <v>343.96599899582333</v>
      </c>
      <c r="I14" s="21">
        <f>[1]mol!L66</f>
        <v>20.59081536808198</v>
      </c>
      <c r="J14" s="36">
        <f>[1]mol!T66</f>
        <v>1409.3749999999998</v>
      </c>
      <c r="K14" s="36">
        <f>[1]mol!Y66</f>
        <v>86.560239619622109</v>
      </c>
      <c r="L14" s="37">
        <f>[1]mol!AC66</f>
        <v>40.410964159567044</v>
      </c>
      <c r="M14" s="36">
        <f>[1]mol!AE66</f>
        <v>1226.0851676609752</v>
      </c>
      <c r="N14" s="36">
        <f>[1]mol!AG66</f>
        <v>1591.8958031837913</v>
      </c>
      <c r="O14" s="36" t="s">
        <v>324</v>
      </c>
      <c r="P14" s="21">
        <v>2923.592330100641</v>
      </c>
      <c r="Q14" s="21"/>
      <c r="R14" s="9">
        <v>0.10907990682381997</v>
      </c>
      <c r="S14" s="36">
        <v>7.4503062998184486</v>
      </c>
      <c r="T14" s="21">
        <v>8.4956985344925524</v>
      </c>
      <c r="U14" s="29">
        <v>2.0214890897705828</v>
      </c>
    </row>
    <row r="15" spans="1:21" x14ac:dyDescent="0.3">
      <c r="A15" s="48" t="s">
        <v>81</v>
      </c>
      <c r="B15" s="23" t="s">
        <v>19</v>
      </c>
      <c r="C15" s="23" t="s">
        <v>326</v>
      </c>
      <c r="D15" s="44"/>
      <c r="E15" s="44"/>
      <c r="F15" s="44">
        <v>42695</v>
      </c>
      <c r="G15" s="32">
        <v>0.4291666666666667</v>
      </c>
      <c r="H15" s="18">
        <v>371.04312858560752</v>
      </c>
      <c r="I15" s="21">
        <f>[1]mol!L67</f>
        <v>21.154947295974637</v>
      </c>
      <c r="J15" s="36">
        <f>[1]mol!T67</f>
        <v>1371.875</v>
      </c>
      <c r="K15" s="36">
        <f>[1]mol!Y67</f>
        <v>80.905550599244805</v>
      </c>
      <c r="L15" s="37">
        <f>[1]mol!AC67</f>
        <v>40.410964159567044</v>
      </c>
      <c r="M15" s="36">
        <f>[1]mol!AE67</f>
        <v>1229.1709524789139</v>
      </c>
      <c r="N15" s="36">
        <f>[1]mol!AG67</f>
        <v>1624.9563351464642</v>
      </c>
      <c r="O15" s="36" t="s">
        <v>324</v>
      </c>
      <c r="P15" s="21">
        <v>3064.6661427135932</v>
      </c>
      <c r="Q15" s="21"/>
      <c r="R15" s="9">
        <v>8.9632468031718579E-2</v>
      </c>
      <c r="S15" s="36">
        <v>8.569117525135951</v>
      </c>
      <c r="T15" s="21">
        <v>87.178630973496212</v>
      </c>
      <c r="U15" s="29">
        <v>2.106477884690638</v>
      </c>
    </row>
    <row r="16" spans="1:21" x14ac:dyDescent="0.3">
      <c r="A16" s="42" t="s">
        <v>92</v>
      </c>
      <c r="B16" s="23" t="s">
        <v>19</v>
      </c>
      <c r="C16" s="23" t="s">
        <v>323</v>
      </c>
      <c r="D16" s="23">
        <v>44.160760000000003</v>
      </c>
      <c r="E16" s="23">
        <v>6.3241500000000004</v>
      </c>
      <c r="F16" s="44">
        <v>42696</v>
      </c>
      <c r="G16" s="23"/>
      <c r="H16" s="18"/>
      <c r="I16" s="21">
        <f>[1]mol!L78</f>
        <v>38.078905132754343</v>
      </c>
      <c r="J16" s="36">
        <f>[1]mol!T78</f>
        <v>1571.8750000000002</v>
      </c>
      <c r="K16" s="36">
        <f>[1]mol!Y78</f>
        <v>210.96339806792324</v>
      </c>
      <c r="L16" s="37">
        <f>[1]mol!AC78</f>
        <v>34.784121048741248</v>
      </c>
      <c r="M16" s="36">
        <f>[1]mol!AE78</f>
        <v>2065.4186381403006</v>
      </c>
      <c r="N16" s="36">
        <f>[1]mol!AG78</f>
        <v>2507.6101601876339</v>
      </c>
      <c r="O16" s="36">
        <v>3904.6249578353913</v>
      </c>
      <c r="P16" s="21">
        <v>6209.9762106397784</v>
      </c>
      <c r="Q16" s="21"/>
      <c r="R16" s="9" t="s">
        <v>374</v>
      </c>
      <c r="S16" s="36">
        <v>2.23585679972431</v>
      </c>
      <c r="T16" s="21">
        <v>22.868147415298736</v>
      </c>
      <c r="U16" s="29">
        <v>2.4675253824205643</v>
      </c>
    </row>
    <row r="17" spans="1:21" x14ac:dyDescent="0.3">
      <c r="A17" s="49" t="s">
        <v>101</v>
      </c>
      <c r="B17" s="23" t="s">
        <v>19</v>
      </c>
      <c r="C17" s="23" t="s">
        <v>326</v>
      </c>
      <c r="D17" s="44"/>
      <c r="E17" s="44"/>
      <c r="F17" s="44">
        <v>42698</v>
      </c>
      <c r="G17" s="32">
        <v>0.36805555555555558</v>
      </c>
      <c r="H17" s="18">
        <v>328.07172756701056</v>
      </c>
      <c r="I17" s="21">
        <f>[1]mol!L87</f>
        <v>20.872881332028307</v>
      </c>
      <c r="J17" s="36">
        <f>[1]mol!T87</f>
        <v>1484.375</v>
      </c>
      <c r="K17" s="36">
        <f>[1]mol!Y87</f>
        <v>87.430191776603237</v>
      </c>
      <c r="L17" s="37">
        <f>[1]mol!AC87</f>
        <v>30.43610591764859</v>
      </c>
      <c r="M17" s="36">
        <f>[1]mol!AE87</f>
        <v>1322.7730919563876</v>
      </c>
      <c r="N17" s="36">
        <f>[1]mol!AG87</f>
        <v>1750.3368431558456</v>
      </c>
      <c r="O17" s="36" t="s">
        <v>324</v>
      </c>
      <c r="P17" s="21">
        <v>3274.4632865866902</v>
      </c>
      <c r="Q17" s="21"/>
      <c r="R17" s="9">
        <v>7.9316757712309949E-2</v>
      </c>
      <c r="S17" s="36">
        <v>6.3414670567136939</v>
      </c>
      <c r="T17" s="21" t="s">
        <v>374</v>
      </c>
      <c r="U17" s="29">
        <v>2.5464374175588174</v>
      </c>
    </row>
    <row r="18" spans="1:21" x14ac:dyDescent="0.3">
      <c r="A18" s="48" t="s">
        <v>102</v>
      </c>
      <c r="B18" s="23" t="s">
        <v>19</v>
      </c>
      <c r="C18" s="23" t="s">
        <v>326</v>
      </c>
      <c r="D18" s="44"/>
      <c r="E18" s="44"/>
      <c r="F18" s="44">
        <v>42698</v>
      </c>
      <c r="G18" s="32">
        <v>0.40972222222222227</v>
      </c>
      <c r="H18" s="18">
        <v>251.51056638687311</v>
      </c>
      <c r="I18" s="21">
        <f>[1]mol!L88</f>
        <v>23.69354097149159</v>
      </c>
      <c r="J18" s="36">
        <f>[1]mol!T88</f>
        <v>1695.3125</v>
      </c>
      <c r="K18" s="36">
        <f>[1]mol!Y88</f>
        <v>101.78440236679182</v>
      </c>
      <c r="L18" s="37">
        <f>[1]mol!AC88</f>
        <v>30.947637109541844</v>
      </c>
      <c r="M18" s="36">
        <f>[1]mol!AE88</f>
        <v>1557.2927381197285</v>
      </c>
      <c r="N18" s="36">
        <f>[1]mol!AG88</f>
        <v>1963.6708418583762</v>
      </c>
      <c r="O18" s="36" t="s">
        <v>324</v>
      </c>
      <c r="P18" s="21">
        <v>3760.3406584610511</v>
      </c>
      <c r="Q18" s="21"/>
      <c r="R18" s="9">
        <v>8.0565334999907201E-2</v>
      </c>
      <c r="S18" s="36">
        <v>4.4798081856277392</v>
      </c>
      <c r="T18" s="21" t="s">
        <v>374</v>
      </c>
      <c r="U18" s="29">
        <v>2.7206891779974183</v>
      </c>
    </row>
    <row r="19" spans="1:21" x14ac:dyDescent="0.3">
      <c r="A19" s="49" t="s">
        <v>103</v>
      </c>
      <c r="B19" s="23" t="s">
        <v>19</v>
      </c>
      <c r="C19" s="23" t="s">
        <v>326</v>
      </c>
      <c r="D19" s="44"/>
      <c r="E19" s="44"/>
      <c r="F19" s="44">
        <v>42698</v>
      </c>
      <c r="G19" s="32">
        <v>0.42708333333333331</v>
      </c>
      <c r="H19" s="18">
        <v>231.4839474075936</v>
      </c>
      <c r="I19" s="21">
        <f>[1]mol!L89</f>
        <v>24.53973886333058</v>
      </c>
      <c r="J19" s="36">
        <f>[1]mol!T89</f>
        <v>1834.3750000000002</v>
      </c>
      <c r="K19" s="36">
        <f>[1]mol!Y89</f>
        <v>106.56913923018804</v>
      </c>
      <c r="L19" s="37">
        <f>[1]mol!AC89</f>
        <v>30.691871513595217</v>
      </c>
      <c r="M19" s="36">
        <f>[1]mol!AE89</f>
        <v>1631.3515737502571</v>
      </c>
      <c r="N19" s="36">
        <f>[1]mol!AG89</f>
        <v>2080.9421627825741</v>
      </c>
      <c r="O19" s="36" t="s">
        <v>324</v>
      </c>
      <c r="P19" s="21">
        <v>3868.5587449461141</v>
      </c>
      <c r="Q19" s="21"/>
      <c r="R19" s="9">
        <v>5.5226809489959582E-2</v>
      </c>
      <c r="S19" s="36">
        <v>4.4408237871829588</v>
      </c>
      <c r="T19" s="21" t="s">
        <v>374</v>
      </c>
      <c r="U19" s="29">
        <v>2.7469127697052951</v>
      </c>
    </row>
    <row r="20" spans="1:21" x14ac:dyDescent="0.3">
      <c r="A20" s="48" t="s">
        <v>104</v>
      </c>
      <c r="B20" s="23" t="s">
        <v>19</v>
      </c>
      <c r="C20" s="23" t="s">
        <v>326</v>
      </c>
      <c r="D20" s="44"/>
      <c r="E20" s="44"/>
      <c r="F20" s="44">
        <v>42698</v>
      </c>
      <c r="G20" s="32">
        <v>0.52083333333333337</v>
      </c>
      <c r="H20" s="18">
        <v>143.55524608601664</v>
      </c>
      <c r="I20" s="21">
        <f>[1]mol!L90</f>
        <v>28.488662358579177</v>
      </c>
      <c r="J20" s="36">
        <f>[1]mol!T90</f>
        <v>2168.75</v>
      </c>
      <c r="K20" s="36">
        <f>[1]mol!Y90</f>
        <v>130.92779962565959</v>
      </c>
      <c r="L20" s="37">
        <f>[1]mol!AC90</f>
        <v>31.075519907515154</v>
      </c>
      <c r="M20" s="36">
        <f>[1]mol!AE90</f>
        <v>1913.1865871219914</v>
      </c>
      <c r="N20" s="36">
        <f>[1]mol!AG90</f>
        <v>2117.1216128549327</v>
      </c>
      <c r="O20" s="36" t="s">
        <v>324</v>
      </c>
      <c r="P20" s="21">
        <v>3856.631057128443</v>
      </c>
      <c r="Q20" s="21"/>
      <c r="R20" s="9">
        <v>5.3774329618917087E-2</v>
      </c>
      <c r="S20" s="36">
        <v>4.0826842708341049</v>
      </c>
      <c r="T20" s="21" t="s">
        <v>374</v>
      </c>
      <c r="U20" s="29">
        <v>2.3694718172360387</v>
      </c>
    </row>
    <row r="21" spans="1:21" x14ac:dyDescent="0.3">
      <c r="A21" s="48" t="s">
        <v>110</v>
      </c>
      <c r="B21" s="23" t="s">
        <v>19</v>
      </c>
      <c r="C21" s="23" t="s">
        <v>326</v>
      </c>
      <c r="D21" s="44"/>
      <c r="E21" s="44"/>
      <c r="F21" s="44">
        <v>42712</v>
      </c>
      <c r="G21" s="32">
        <v>0.33333333333333331</v>
      </c>
      <c r="H21" s="34">
        <v>3.076105040892803</v>
      </c>
      <c r="I21" s="21">
        <f>[1]mol!L96</f>
        <v>38.925103024593326</v>
      </c>
      <c r="J21" s="36">
        <f>[1]mol!T96</f>
        <v>3818.75</v>
      </c>
      <c r="K21" s="36">
        <f>[1]mol!Y96</f>
        <v>280.5595706264134</v>
      </c>
      <c r="L21" s="37">
        <f>[1]mol!AC96</f>
        <v>26.088090786555938</v>
      </c>
      <c r="M21" s="36">
        <f>[1]mol!AE96</f>
        <v>2756.634437358568</v>
      </c>
      <c r="N21" s="36">
        <f>[1]mol!AG96</f>
        <v>3088.9764958331252</v>
      </c>
      <c r="O21" s="36" t="s">
        <v>324</v>
      </c>
      <c r="P21" s="21">
        <v>4321.444424771762</v>
      </c>
      <c r="Q21" s="21"/>
      <c r="R21" s="9" t="s">
        <v>374</v>
      </c>
      <c r="S21" s="36">
        <v>22.06925866278684</v>
      </c>
      <c r="T21" s="21">
        <v>22.804894801212601</v>
      </c>
      <c r="U21" s="29">
        <v>0.63406880922361186</v>
      </c>
    </row>
    <row r="22" spans="1:21" x14ac:dyDescent="0.3">
      <c r="A22" s="49" t="s">
        <v>112</v>
      </c>
      <c r="B22" s="23" t="s">
        <v>19</v>
      </c>
      <c r="C22" s="23" t="s">
        <v>326</v>
      </c>
      <c r="D22" s="44"/>
      <c r="E22" s="44"/>
      <c r="F22" s="44">
        <v>42758</v>
      </c>
      <c r="G22" s="32">
        <v>0.58333333333333337</v>
      </c>
      <c r="H22" s="32" t="s">
        <v>89</v>
      </c>
      <c r="I22" s="21">
        <f>[1]mol!L99</f>
        <v>42.874026519841927</v>
      </c>
      <c r="J22" s="36">
        <f>[1]mol!T99</f>
        <v>4187.5</v>
      </c>
      <c r="K22" s="36">
        <f>[1]mol!Y99</f>
        <v>344.0660780860357</v>
      </c>
      <c r="L22" s="37">
        <f>[1]mol!AC99</f>
        <v>24.809262806822801</v>
      </c>
      <c r="M22" s="36">
        <f>[1]mol!AE99</f>
        <v>3176.301172598231</v>
      </c>
      <c r="N22" s="36">
        <f>[1]mol!AG99</f>
        <v>3555.5666450421672</v>
      </c>
      <c r="O22" s="36" t="s">
        <v>324</v>
      </c>
      <c r="P22" s="21">
        <v>5414.7369496538122</v>
      </c>
      <c r="Q22" s="21"/>
      <c r="R22" s="9" t="s">
        <v>374</v>
      </c>
      <c r="S22" s="36">
        <v>51.717097788893675</v>
      </c>
      <c r="T22" s="21">
        <v>7.6409529665832956</v>
      </c>
      <c r="U22" s="29">
        <v>0.43713599031344041</v>
      </c>
    </row>
    <row r="23" spans="1:21" x14ac:dyDescent="0.3">
      <c r="A23" s="49" t="s">
        <v>118</v>
      </c>
      <c r="B23" s="23" t="s">
        <v>19</v>
      </c>
      <c r="C23" s="23" t="s">
        <v>326</v>
      </c>
      <c r="D23" s="44"/>
      <c r="E23" s="44"/>
      <c r="F23" s="44">
        <v>42771</v>
      </c>
      <c r="G23" s="32">
        <v>0.58819444444444446</v>
      </c>
      <c r="H23" s="18">
        <v>70.119196540650606</v>
      </c>
      <c r="I23" s="21">
        <f>[1]mol!L105</f>
        <v>33.847915673559413</v>
      </c>
      <c r="J23" s="36">
        <f>[1]mol!T105</f>
        <v>2521.875</v>
      </c>
      <c r="K23" s="36">
        <f>[1]mol!Y105</f>
        <v>198.34909179169691</v>
      </c>
      <c r="L23" s="37">
        <f>[1]mol!AC105</f>
        <v>30.43610591764859</v>
      </c>
      <c r="M23" s="36">
        <f>[1]mol!AE105</f>
        <v>1981.073853116643</v>
      </c>
      <c r="N23" s="36">
        <f>[1]mol!AG105</f>
        <v>2047.2578471979639</v>
      </c>
      <c r="O23" s="36" t="s">
        <v>324</v>
      </c>
      <c r="P23" s="21">
        <v>3207.8506826649996</v>
      </c>
      <c r="Q23" s="21"/>
      <c r="R23" s="9">
        <v>7.408578111660491E-2</v>
      </c>
      <c r="S23" s="36">
        <v>18.053947750663948</v>
      </c>
      <c r="T23" s="21">
        <v>3.4658037028834725</v>
      </c>
      <c r="U23" s="29">
        <v>1.5887575174266202</v>
      </c>
    </row>
    <row r="24" spans="1:21" x14ac:dyDescent="0.3">
      <c r="A24" s="48" t="s">
        <v>119</v>
      </c>
      <c r="B24" s="23" t="s">
        <v>19</v>
      </c>
      <c r="C24" s="23" t="s">
        <v>326</v>
      </c>
      <c r="D24" s="44"/>
      <c r="E24" s="44"/>
      <c r="F24" s="44">
        <v>42771</v>
      </c>
      <c r="G24" s="32">
        <v>0.69236111111111109</v>
      </c>
      <c r="H24" s="18">
        <v>96.783424264721035</v>
      </c>
      <c r="I24" s="21">
        <f>[1]mol!L106</f>
        <v>39.771300916432317</v>
      </c>
      <c r="J24" s="36">
        <f>[1]mol!T106</f>
        <v>2178.125</v>
      </c>
      <c r="K24" s="36">
        <f>[1]mol!Y106</f>
        <v>150.93669923622551</v>
      </c>
      <c r="L24" s="37">
        <f>[1]mol!AC106</f>
        <v>30.43610591764859</v>
      </c>
      <c r="M24" s="36">
        <f>[1]mol!AE106</f>
        <v>1750.6685867105534</v>
      </c>
      <c r="N24" s="36">
        <f>[1]mol!AG106</f>
        <v>1939.3432806028241</v>
      </c>
      <c r="O24" s="36" t="s">
        <v>324</v>
      </c>
      <c r="P24" s="21">
        <v>3165.3752388641965</v>
      </c>
      <c r="Q24" s="21"/>
      <c r="R24" s="9">
        <v>5.6127503391140608E-2</v>
      </c>
      <c r="S24" s="36">
        <v>13.726014556092721</v>
      </c>
      <c r="T24" s="21" t="s">
        <v>374</v>
      </c>
      <c r="U24" s="29">
        <v>1.7540410579994317</v>
      </c>
    </row>
    <row r="25" spans="1:21" x14ac:dyDescent="0.3">
      <c r="A25" s="49" t="s">
        <v>120</v>
      </c>
      <c r="B25" s="23" t="s">
        <v>19</v>
      </c>
      <c r="C25" s="23" t="s">
        <v>326</v>
      </c>
      <c r="D25" s="44"/>
      <c r="E25" s="44"/>
      <c r="F25" s="44">
        <v>42771</v>
      </c>
      <c r="G25" s="32">
        <v>0.79652777777777783</v>
      </c>
      <c r="H25" s="18">
        <v>64.911259824321405</v>
      </c>
      <c r="I25" s="21">
        <f>[1]mol!L107</f>
        <v>33.424816727639929</v>
      </c>
      <c r="J25" s="36">
        <f>[1]mol!T107</f>
        <v>2584.3749999999995</v>
      </c>
      <c r="K25" s="36">
        <f>[1]mol!Y107</f>
        <v>173.12047923924422</v>
      </c>
      <c r="L25" s="37">
        <f>[1]mol!AC107</f>
        <v>28.389981150075577</v>
      </c>
      <c r="M25" s="36">
        <f>[1]mol!AE107</f>
        <v>2092.1621065624358</v>
      </c>
      <c r="N25" s="36">
        <f>[1]mol!AG107</f>
        <v>2307.9994011677227</v>
      </c>
      <c r="O25" s="36" t="s">
        <v>324</v>
      </c>
      <c r="P25" s="21">
        <v>3799.658659121998</v>
      </c>
      <c r="Q25" s="21"/>
      <c r="R25" s="9">
        <v>7.1020114010865693E-2</v>
      </c>
      <c r="S25" s="36">
        <v>10.582681844176816</v>
      </c>
      <c r="T25" s="21">
        <v>3.2439833889613028</v>
      </c>
      <c r="U25" s="29">
        <v>1.4624907679616965</v>
      </c>
    </row>
    <row r="26" spans="1:21" x14ac:dyDescent="0.3">
      <c r="A26" s="49" t="s">
        <v>121</v>
      </c>
      <c r="B26" s="23" t="s">
        <v>19</v>
      </c>
      <c r="C26" s="23" t="s">
        <v>326</v>
      </c>
      <c r="D26" s="44"/>
      <c r="E26" s="44"/>
      <c r="F26" s="44">
        <v>42771</v>
      </c>
      <c r="G26" s="32">
        <v>0.92152777777777783</v>
      </c>
      <c r="H26" s="18">
        <v>44.119906611075514</v>
      </c>
      <c r="I26" s="21">
        <f>[1]mol!L108</f>
        <v>35.258245493291064</v>
      </c>
      <c r="J26" s="36">
        <f>[1]mol!T108</f>
        <v>2956.2500000000005</v>
      </c>
      <c r="K26" s="36">
        <f>[1]mol!Y108</f>
        <v>208.35354159697988</v>
      </c>
      <c r="L26" s="37">
        <f>[1]mol!AC108</f>
        <v>28.13421555412895</v>
      </c>
      <c r="M26" s="36">
        <f>[1]mol!AE108</f>
        <v>2392.5118288418025</v>
      </c>
      <c r="N26" s="36">
        <f>[1]mol!AG108</f>
        <v>2579.9690603323515</v>
      </c>
      <c r="O26" s="36" t="s">
        <v>324</v>
      </c>
      <c r="P26" s="21">
        <v>4233.6912900061252</v>
      </c>
      <c r="Q26" s="21"/>
      <c r="R26" s="9">
        <v>3.9317329134402154E-2</v>
      </c>
      <c r="S26" s="36">
        <v>6.940004177047336</v>
      </c>
      <c r="T26" s="21">
        <v>4.2759808525744489</v>
      </c>
      <c r="U26" s="29">
        <v>1.3604761636120646</v>
      </c>
    </row>
    <row r="27" spans="1:21" x14ac:dyDescent="0.3">
      <c r="A27" s="49" t="s">
        <v>127</v>
      </c>
      <c r="B27" s="23" t="s">
        <v>19</v>
      </c>
      <c r="C27" s="23" t="s">
        <v>326</v>
      </c>
      <c r="D27" s="23"/>
      <c r="E27" s="23"/>
      <c r="F27" s="44">
        <v>42776</v>
      </c>
      <c r="G27" s="32">
        <v>0.62569444444444444</v>
      </c>
      <c r="H27" s="34">
        <v>6.2421207759604052</v>
      </c>
      <c r="I27" s="21">
        <f>[1]mol!L114</f>
        <v>355.96724650026653</v>
      </c>
      <c r="J27" s="36">
        <f>[1]mol!T114</f>
        <v>3962.5</v>
      </c>
      <c r="K27" s="36">
        <f>[1]mol!Y114</f>
        <v>343.19612592905452</v>
      </c>
      <c r="L27" s="37">
        <f>[1]mol!AC114</f>
        <v>25.065028402769428</v>
      </c>
      <c r="M27" s="36">
        <f>[1]mol!AE114</f>
        <v>3176.301172598231</v>
      </c>
      <c r="N27" s="36">
        <f>[1]mol!AG114</f>
        <v>3318.5288687060229</v>
      </c>
      <c r="O27" s="36" t="s">
        <v>324</v>
      </c>
      <c r="P27" s="21">
        <v>5076.9539904400654</v>
      </c>
      <c r="Q27" s="21"/>
      <c r="R27" s="9" t="s">
        <v>374</v>
      </c>
      <c r="S27" s="36">
        <v>31.784463170510701</v>
      </c>
      <c r="T27" s="21">
        <v>7.540117029728771</v>
      </c>
      <c r="U27" s="29">
        <v>0.63084006748069399</v>
      </c>
    </row>
    <row r="28" spans="1:21" x14ac:dyDescent="0.3">
      <c r="A28" s="49" t="s">
        <v>132</v>
      </c>
      <c r="B28" s="23" t="s">
        <v>19</v>
      </c>
      <c r="C28" s="23" t="s">
        <v>326</v>
      </c>
      <c r="D28" s="23"/>
      <c r="E28" s="23"/>
      <c r="F28" s="44">
        <v>42802</v>
      </c>
      <c r="G28" s="32">
        <v>0.60555555555555551</v>
      </c>
      <c r="H28" s="18">
        <v>15.074704656893447</v>
      </c>
      <c r="I28" s="21">
        <f>[1]mol!L119</f>
        <v>36.668575313022707</v>
      </c>
      <c r="J28" s="36">
        <f>[1]mol!T119</f>
        <v>4217.1875000000009</v>
      </c>
      <c r="K28" s="36">
        <f>[1]mol!Y119</f>
        <v>320.14239376905471</v>
      </c>
      <c r="L28" s="37">
        <f>[1]mol!AC119</f>
        <v>26.343856382502562</v>
      </c>
      <c r="M28" s="36">
        <f>[1]mol!AE119</f>
        <v>3270.9319070150173</v>
      </c>
      <c r="N28" s="36">
        <f>[1]mol!AG119</f>
        <v>3395.8780378262381</v>
      </c>
      <c r="O28" s="36" t="s">
        <v>324</v>
      </c>
      <c r="P28" s="21">
        <v>5209.0625645210466</v>
      </c>
      <c r="Q28" s="21"/>
      <c r="R28" s="9">
        <v>1.5318039406811583E-2</v>
      </c>
      <c r="S28" s="36">
        <v>21.40890333243647</v>
      </c>
      <c r="T28" s="21">
        <v>17.88721774816252</v>
      </c>
      <c r="U28" s="29">
        <v>0.72873966919884992</v>
      </c>
    </row>
    <row r="29" spans="1:21" x14ac:dyDescent="0.3">
      <c r="A29" s="49" t="s">
        <v>135</v>
      </c>
      <c r="B29" s="23" t="s">
        <v>19</v>
      </c>
      <c r="C29" s="23" t="s">
        <v>326</v>
      </c>
      <c r="D29" s="44"/>
      <c r="E29" s="44"/>
      <c r="F29" s="44">
        <v>42816</v>
      </c>
      <c r="G29" s="32">
        <v>0.47500000000000003</v>
      </c>
      <c r="H29" s="34">
        <v>1.5093977975159527</v>
      </c>
      <c r="I29" s="21">
        <f>[1]mol!L122</f>
        <v>40.33543284432497</v>
      </c>
      <c r="J29" s="36">
        <f>[1]mol!T122</f>
        <v>4500</v>
      </c>
      <c r="K29" s="36">
        <f>[1]mol!Y122</f>
        <v>378.86416436528077</v>
      </c>
      <c r="L29" s="37">
        <f>[1]mol!AC122</f>
        <v>26.088090786555938</v>
      </c>
      <c r="M29" s="36">
        <f>[1]mol!AE122</f>
        <v>3328.53322361654</v>
      </c>
      <c r="N29" s="36">
        <f>[1]mol!AG122</f>
        <v>3493.1882828484449</v>
      </c>
      <c r="O29" s="36" t="s">
        <v>324</v>
      </c>
      <c r="P29" s="21">
        <v>5008.0598352374827</v>
      </c>
      <c r="Q29" s="21"/>
      <c r="R29" s="9" t="s">
        <v>374</v>
      </c>
      <c r="S29" s="36">
        <v>13.218762559357891</v>
      </c>
      <c r="T29" s="21">
        <v>8.2291774614368194</v>
      </c>
      <c r="U29" s="29">
        <v>0.41345151217824594</v>
      </c>
    </row>
    <row r="30" spans="1:21" x14ac:dyDescent="0.3">
      <c r="A30" s="42" t="s">
        <v>143</v>
      </c>
      <c r="B30" s="23" t="s">
        <v>19</v>
      </c>
      <c r="C30" s="23" t="s">
        <v>326</v>
      </c>
      <c r="D30" s="23">
        <v>44.160980000000002</v>
      </c>
      <c r="E30" s="43">
        <v>6.3240299999999996</v>
      </c>
      <c r="F30" s="44">
        <v>42820</v>
      </c>
      <c r="G30" s="32">
        <v>0.73749999999999993</v>
      </c>
      <c r="H30" s="18">
        <v>12.104278737353235</v>
      </c>
      <c r="I30" s="21">
        <f>[1]mol!L129</f>
        <v>38.502004078673835</v>
      </c>
      <c r="J30" s="36">
        <f>[1]mol!T129</f>
        <v>4384.375</v>
      </c>
      <c r="K30" s="36">
        <f>[1]mol!Y129</f>
        <v>371.03459495245056</v>
      </c>
      <c r="L30" s="37">
        <f>[1]mol!AC129</f>
        <v>29.413043533862083</v>
      </c>
      <c r="M30" s="36">
        <f>[1]mol!AE129</f>
        <v>3447.8502365768368</v>
      </c>
      <c r="N30" s="36">
        <f>[1]mol!AG129</f>
        <v>3448.2758620689647</v>
      </c>
      <c r="O30" s="36" t="s">
        <v>324</v>
      </c>
      <c r="P30" s="21">
        <v>5385.4478316992399</v>
      </c>
      <c r="Q30" s="21"/>
      <c r="R30" s="9" t="s">
        <v>374</v>
      </c>
      <c r="S30" s="36">
        <v>9.7934618343574336</v>
      </c>
      <c r="T30" s="21">
        <v>11.760026487275461</v>
      </c>
      <c r="U30" s="29">
        <v>0.72757369745274669</v>
      </c>
    </row>
    <row r="31" spans="1:21" x14ac:dyDescent="0.3">
      <c r="A31" s="42" t="s">
        <v>155</v>
      </c>
      <c r="B31" s="23" t="s">
        <v>19</v>
      </c>
      <c r="C31" s="23" t="s">
        <v>323</v>
      </c>
      <c r="D31" s="23">
        <v>44.16095</v>
      </c>
      <c r="E31" s="52">
        <v>6.3240999999999996</v>
      </c>
      <c r="F31" s="44">
        <v>42823</v>
      </c>
      <c r="G31" s="23"/>
      <c r="H31" s="34" t="s">
        <v>89</v>
      </c>
      <c r="I31" s="21">
        <f>[1]mol!L140</f>
        <v>42.027828628002943</v>
      </c>
      <c r="J31" s="36">
        <f>[1]mol!T140</f>
        <v>4456.25</v>
      </c>
      <c r="K31" s="36">
        <f>[1]mol!Y140</f>
        <v>401.48292044679005</v>
      </c>
      <c r="L31" s="37">
        <f>[1]mol!AC140</f>
        <v>30.947637109541844</v>
      </c>
      <c r="M31" s="36">
        <f>[1]mol!AE140</f>
        <v>3382.0201604608105</v>
      </c>
      <c r="N31" s="36">
        <f>[1]mol!AG140</f>
        <v>3398.3731723139872</v>
      </c>
      <c r="O31" s="36" t="s">
        <v>324</v>
      </c>
      <c r="P31" s="21">
        <v>5038.6893944779258</v>
      </c>
      <c r="Q31" s="21"/>
      <c r="R31" s="9" t="s">
        <v>374</v>
      </c>
      <c r="S31" s="36">
        <v>22.275080145294705</v>
      </c>
      <c r="T31" s="21">
        <v>10.856330696476929</v>
      </c>
      <c r="U31" s="29">
        <v>0.5755472726430334</v>
      </c>
    </row>
    <row r="32" spans="1:21" x14ac:dyDescent="0.3">
      <c r="A32" s="42" t="s">
        <v>156</v>
      </c>
      <c r="B32" s="23" t="s">
        <v>19</v>
      </c>
      <c r="C32" s="23" t="s">
        <v>145</v>
      </c>
      <c r="D32" s="52">
        <v>44.161299999999997</v>
      </c>
      <c r="E32" s="23">
        <v>6.3244100000000003</v>
      </c>
      <c r="F32" s="44">
        <v>42823</v>
      </c>
      <c r="G32" s="23"/>
      <c r="H32" s="34"/>
      <c r="I32" s="21">
        <f>[1]mol!L141</f>
        <v>76.208582139019029</v>
      </c>
      <c r="J32" s="36">
        <f>[1]mol!T141</f>
        <v>55.803125000000001</v>
      </c>
      <c r="K32" s="37" t="s">
        <v>324</v>
      </c>
      <c r="L32" s="37" t="s">
        <v>324</v>
      </c>
      <c r="M32" s="37" t="s">
        <v>324</v>
      </c>
      <c r="N32" s="37" t="s">
        <v>324</v>
      </c>
      <c r="O32" s="36" t="s">
        <v>324</v>
      </c>
      <c r="P32" s="21" t="s">
        <v>324</v>
      </c>
      <c r="Q32" s="21"/>
      <c r="R32" s="9">
        <v>1.1625008540860713</v>
      </c>
      <c r="S32" s="36">
        <v>234.87172796110622</v>
      </c>
      <c r="T32" s="21">
        <v>78.652252022229618</v>
      </c>
      <c r="U32" s="29">
        <v>0.93194453835235302</v>
      </c>
    </row>
    <row r="33" spans="1:21" x14ac:dyDescent="0.3">
      <c r="A33" s="48" t="s">
        <v>165</v>
      </c>
      <c r="B33" s="23" t="s">
        <v>19</v>
      </c>
      <c r="C33" s="23" t="s">
        <v>326</v>
      </c>
      <c r="D33" s="44"/>
      <c r="E33" s="44"/>
      <c r="F33" s="44">
        <v>42836</v>
      </c>
      <c r="G33" s="32">
        <v>0.29236111111111113</v>
      </c>
      <c r="H33" s="34">
        <v>2.1327816479702157</v>
      </c>
      <c r="I33" s="21">
        <f>[1]mol!L149</f>
        <v>47.38708194298318</v>
      </c>
      <c r="J33" s="36">
        <f>[1]mol!T149</f>
        <v>4575</v>
      </c>
      <c r="K33" s="36">
        <f>[1]mol!Y149</f>
        <v>373.20947534490341</v>
      </c>
      <c r="L33" s="37">
        <f>[1]mol!AC149</f>
        <v>27.622684362235699</v>
      </c>
      <c r="M33" s="36">
        <f>[1]mol!AE149</f>
        <v>3357.3338819173005</v>
      </c>
      <c r="N33" s="36">
        <f>[1]mol!AG149</f>
        <v>3817.5557662558012</v>
      </c>
      <c r="O33" s="36" t="s">
        <v>324</v>
      </c>
      <c r="P33" s="21">
        <v>5553.2243741103593</v>
      </c>
      <c r="Q33" s="21"/>
      <c r="R33" s="9" t="s">
        <v>374</v>
      </c>
      <c r="S33" s="36">
        <v>28.588675609294839</v>
      </c>
      <c r="T33" s="21">
        <v>8.1820704742756227</v>
      </c>
      <c r="U33" s="29">
        <v>0.53279692200144768</v>
      </c>
    </row>
    <row r="34" spans="1:21" x14ac:dyDescent="0.3">
      <c r="A34" s="49" t="s">
        <v>168</v>
      </c>
      <c r="B34" s="23" t="s">
        <v>19</v>
      </c>
      <c r="C34" s="23" t="s">
        <v>326</v>
      </c>
      <c r="D34" s="44"/>
      <c r="E34" s="44"/>
      <c r="F34" s="44">
        <v>42853</v>
      </c>
      <c r="G34" s="32">
        <v>0.29166666666666669</v>
      </c>
      <c r="H34" s="22">
        <v>0.7547072890091896</v>
      </c>
      <c r="I34" s="21">
        <f>[1]mol!L152</f>
        <v>79.824667796810971</v>
      </c>
      <c r="J34" s="36">
        <f>[1]mol!T152</f>
        <v>6506.2499999999991</v>
      </c>
      <c r="K34" s="36">
        <f>[1]mol!Y152</f>
        <v>2731.6497729207385</v>
      </c>
      <c r="L34" s="37">
        <f>[1]mol!AC152</f>
        <v>53.199243956898378</v>
      </c>
      <c r="M34" s="36">
        <f>[1]mol!AE152</f>
        <v>3632.997325653158</v>
      </c>
      <c r="N34" s="36">
        <f>[1]mol!AG152</f>
        <v>3650.3817555766254</v>
      </c>
      <c r="O34" s="36" t="s">
        <v>324</v>
      </c>
      <c r="P34" s="21">
        <v>4259.2825115403957</v>
      </c>
      <c r="Q34" s="21"/>
      <c r="R34" s="9">
        <v>2.7019420939323063E-2</v>
      </c>
      <c r="S34" s="36">
        <v>16.437763917338561</v>
      </c>
      <c r="T34" s="21">
        <v>8.9323392875526135</v>
      </c>
      <c r="U34" s="29">
        <v>1.7820774581813674</v>
      </c>
    </row>
    <row r="35" spans="1:21" x14ac:dyDescent="0.3">
      <c r="A35" s="49" t="s">
        <v>177</v>
      </c>
      <c r="B35" s="23" t="s">
        <v>19</v>
      </c>
      <c r="C35" s="23" t="s">
        <v>326</v>
      </c>
      <c r="D35" s="44"/>
      <c r="E35" s="44"/>
      <c r="F35" s="44">
        <v>42870</v>
      </c>
      <c r="G35" s="32">
        <v>0.51180555555555551</v>
      </c>
      <c r="H35" s="34">
        <v>1.6499673529360499</v>
      </c>
      <c r="I35" s="21">
        <f>[1]mol!L161</f>
        <v>47.105015979036857</v>
      </c>
      <c r="J35" s="36">
        <f>[1]mol!T161</f>
        <v>4456.25</v>
      </c>
      <c r="K35" s="36">
        <f>[1]mol!Y161</f>
        <v>411.48737025207305</v>
      </c>
      <c r="L35" s="37">
        <f>[1]mol!AC161</f>
        <v>31.203402705488472</v>
      </c>
      <c r="M35" s="36">
        <f>[1]mol!AE161</f>
        <v>3421.1067681547011</v>
      </c>
      <c r="N35" s="36">
        <f>[1]mol!AG161</f>
        <v>3627.9255451868848</v>
      </c>
      <c r="O35" s="36" t="s">
        <v>324</v>
      </c>
      <c r="P35" s="21">
        <v>5581.1503836616976</v>
      </c>
      <c r="Q35" s="21"/>
      <c r="R35" s="9" t="s">
        <v>374</v>
      </c>
      <c r="S35" s="36">
        <v>50.34450242290886</v>
      </c>
      <c r="T35" s="21">
        <v>10.223130327177071</v>
      </c>
      <c r="U35" s="29">
        <v>0.77683651671856757</v>
      </c>
    </row>
    <row r="36" spans="1:21" x14ac:dyDescent="0.3">
      <c r="A36" s="48" t="s">
        <v>180</v>
      </c>
      <c r="B36" s="23" t="s">
        <v>19</v>
      </c>
      <c r="C36" s="23" t="s">
        <v>326</v>
      </c>
      <c r="D36" s="44"/>
      <c r="E36" s="44"/>
      <c r="F36" s="44">
        <v>42887</v>
      </c>
      <c r="G36" s="32">
        <v>0.33333333333333331</v>
      </c>
      <c r="H36" s="22">
        <v>0.57666027613630566</v>
      </c>
      <c r="I36" s="21">
        <f>[1]mol!L164</f>
        <v>45.69468615930522</v>
      </c>
      <c r="J36" s="36">
        <f>[1]mol!T164</f>
        <v>4412.5</v>
      </c>
      <c r="K36" s="36">
        <f>[1]mol!Y164</f>
        <v>418.88196358641261</v>
      </c>
      <c r="L36" s="37">
        <f>[1]mol!AC164</f>
        <v>28.901512341968829</v>
      </c>
      <c r="M36" s="36">
        <f>[1]mol!AE164</f>
        <v>3238.016868957005</v>
      </c>
      <c r="N36" s="36">
        <f>[1]mol!AG164</f>
        <v>3642.8963521133787</v>
      </c>
      <c r="O36" s="36" t="s">
        <v>324</v>
      </c>
      <c r="P36" s="21">
        <v>5338.9152319098457</v>
      </c>
      <c r="Q36" s="21"/>
      <c r="R36" s="9" t="s">
        <v>374</v>
      </c>
      <c r="S36" s="36">
        <v>24.094734703208964</v>
      </c>
      <c r="T36" s="21">
        <v>21.391819849160441</v>
      </c>
      <c r="U36" s="29">
        <v>0.70870061415863495</v>
      </c>
    </row>
    <row r="37" spans="1:21" x14ac:dyDescent="0.3">
      <c r="A37" s="49" t="s">
        <v>182</v>
      </c>
      <c r="B37" s="23" t="s">
        <v>19</v>
      </c>
      <c r="C37" s="23" t="s">
        <v>326</v>
      </c>
      <c r="D37" s="44"/>
      <c r="E37" s="44"/>
      <c r="F37" s="44">
        <v>42898</v>
      </c>
      <c r="G37" s="32">
        <v>0.5</v>
      </c>
      <c r="H37" s="22">
        <v>0.34917616941366431</v>
      </c>
      <c r="I37" s="21">
        <f>[1]mol!L166</f>
        <v>47.38708194298318</v>
      </c>
      <c r="J37" s="36">
        <f>[1]mol!T166</f>
        <v>4387.4999999999991</v>
      </c>
      <c r="K37" s="36">
        <f>[1]mol!Y166</f>
        <v>435.84603064754452</v>
      </c>
      <c r="L37" s="37">
        <f>[1]mol!AC166</f>
        <v>33.761058664954739</v>
      </c>
      <c r="M37" s="36">
        <f>[1]mol!AE166</f>
        <v>3431.3927175478298</v>
      </c>
      <c r="N37" s="36">
        <f>[1]mol!AG166</f>
        <v>3725.2357902090926</v>
      </c>
      <c r="O37" s="36" t="s">
        <v>324</v>
      </c>
      <c r="P37" s="21">
        <v>5960.4770228833622</v>
      </c>
      <c r="Q37" s="21"/>
      <c r="R37" s="9" t="s">
        <v>374</v>
      </c>
      <c r="S37" s="36">
        <v>75.705034991495666</v>
      </c>
      <c r="T37" s="21">
        <v>40.792655348930502</v>
      </c>
      <c r="U37" s="29">
        <v>0.82340788902475692</v>
      </c>
    </row>
    <row r="38" spans="1:21" x14ac:dyDescent="0.3">
      <c r="A38" s="48" t="s">
        <v>221</v>
      </c>
      <c r="B38" s="44" t="s">
        <v>19</v>
      </c>
      <c r="C38" s="23" t="s">
        <v>326</v>
      </c>
      <c r="D38" s="44"/>
      <c r="E38" s="44"/>
      <c r="F38" s="44">
        <v>43080</v>
      </c>
      <c r="G38" s="32">
        <v>0.41111111111111115</v>
      </c>
      <c r="H38" s="18">
        <v>48.048705312772682</v>
      </c>
      <c r="I38" s="21">
        <f>[1]mol!L207</f>
        <v>111.69812172274608</v>
      </c>
      <c r="J38" s="36">
        <f>[1]mol!T207</f>
        <v>2012.5000000000002</v>
      </c>
      <c r="K38" s="36">
        <f>[1]mol!Y207</f>
        <v>122.66325413433887</v>
      </c>
      <c r="L38" s="37">
        <f>[1]mol!AC207</f>
        <v>80.821928319134088</v>
      </c>
      <c r="M38" s="36">
        <f>[1]mol!AE207</f>
        <v>1267.2289652334912</v>
      </c>
      <c r="N38" s="36">
        <f>[1]mol!AG207</f>
        <v>1492.0904236738359</v>
      </c>
      <c r="O38" s="36" t="s">
        <v>324</v>
      </c>
      <c r="P38" s="21">
        <v>1585.4258385453807</v>
      </c>
      <c r="Q38" s="21"/>
      <c r="R38" s="9">
        <v>0.14977312150473934</v>
      </c>
      <c r="S38" s="36">
        <v>124.92548548255198</v>
      </c>
      <c r="T38" s="21">
        <v>2105.7131258889635</v>
      </c>
      <c r="U38" s="29">
        <v>2.8424053632117339</v>
      </c>
    </row>
    <row r="39" spans="1:21" x14ac:dyDescent="0.3">
      <c r="A39" s="48" t="s">
        <v>222</v>
      </c>
      <c r="B39" s="44" t="s">
        <v>19</v>
      </c>
      <c r="C39" s="23" t="s">
        <v>326</v>
      </c>
      <c r="D39" s="44"/>
      <c r="E39" s="44"/>
      <c r="F39" s="44">
        <v>43080</v>
      </c>
      <c r="G39" s="32">
        <v>0.59861111111111109</v>
      </c>
      <c r="H39" s="18">
        <v>101.9428589013814</v>
      </c>
      <c r="I39" s="21">
        <f>[1]mol!L208</f>
        <v>71.644754842367433</v>
      </c>
      <c r="J39" s="36">
        <f>[1]mol!T208</f>
        <v>1690.625</v>
      </c>
      <c r="K39" s="36">
        <f>[1]mol!Y208</f>
        <v>76.555789814339164</v>
      </c>
      <c r="L39" s="37">
        <f>[1]mol!AC208</f>
        <v>42.712854523086676</v>
      </c>
      <c r="M39" s="36">
        <f>[1]mol!AE208</f>
        <v>1090.3106356716726</v>
      </c>
      <c r="N39" s="36">
        <f>[1]mol!AG208</f>
        <v>1287.4893956784269</v>
      </c>
      <c r="O39" s="36" t="s">
        <v>324</v>
      </c>
      <c r="P39" s="21">
        <v>1421.9739521952577</v>
      </c>
      <c r="Q39" s="21"/>
      <c r="R39" s="9">
        <v>0.1777481346469918</v>
      </c>
      <c r="S39" s="36">
        <v>20.342851576611906</v>
      </c>
      <c r="T39" s="21">
        <v>29.634792516318651</v>
      </c>
      <c r="U39" s="29">
        <v>3.4949995034939501</v>
      </c>
    </row>
    <row r="40" spans="1:21" x14ac:dyDescent="0.3">
      <c r="A40" s="48" t="s">
        <v>223</v>
      </c>
      <c r="B40" s="44" t="s">
        <v>19</v>
      </c>
      <c r="C40" s="23" t="s">
        <v>326</v>
      </c>
      <c r="D40" s="44"/>
      <c r="E40" s="44"/>
      <c r="F40" s="44">
        <v>43080</v>
      </c>
      <c r="G40" s="32">
        <v>0.86944444444444446</v>
      </c>
      <c r="H40" s="18">
        <v>65.652214858885813</v>
      </c>
      <c r="I40" s="21">
        <f>[1]mol!L209</f>
        <v>80.811898670623123</v>
      </c>
      <c r="J40" s="36">
        <f>[1]mol!T209</f>
        <v>1943.7500000000002</v>
      </c>
      <c r="K40" s="36">
        <f>[1]mol!Y209</f>
        <v>100.47947413132015</v>
      </c>
      <c r="L40" s="37">
        <f>[1]mol!AC209</f>
        <v>36.574480220367633</v>
      </c>
      <c r="M40" s="36">
        <f>[1]mol!AE209</f>
        <v>1324.8302818350135</v>
      </c>
      <c r="N40" s="36">
        <f>[1]mol!AG209</f>
        <v>1541.9931134288138</v>
      </c>
      <c r="O40" s="36" t="s">
        <v>324</v>
      </c>
      <c r="P40" s="21">
        <v>1902.3888462087189</v>
      </c>
      <c r="Q40" s="21"/>
      <c r="R40" s="9">
        <v>0.27016760063502526</v>
      </c>
      <c r="S40" s="36">
        <v>23.977423885187658</v>
      </c>
      <c r="T40" s="21">
        <v>26.977199776924422</v>
      </c>
      <c r="U40" s="29">
        <v>3.6306962550710202</v>
      </c>
    </row>
    <row r="41" spans="1:21" x14ac:dyDescent="0.3">
      <c r="A41" s="48" t="s">
        <v>227</v>
      </c>
      <c r="B41" s="23" t="s">
        <v>19</v>
      </c>
      <c r="C41" s="23" t="s">
        <v>326</v>
      </c>
      <c r="D41" s="44"/>
      <c r="E41" s="44"/>
      <c r="F41" s="44">
        <v>43104</v>
      </c>
      <c r="G41" s="32">
        <v>0.375</v>
      </c>
      <c r="H41" s="18">
        <v>32.464389575937325</v>
      </c>
      <c r="I41" s="21">
        <f>[1]mol!L212</f>
        <v>80.67086568864994</v>
      </c>
      <c r="J41" s="36">
        <f>[1]mol!T212</f>
        <v>4090.625</v>
      </c>
      <c r="K41" s="36">
        <f>[1]mol!Y212</f>
        <v>247.06641258264</v>
      </c>
      <c r="L41" s="37">
        <f>[1]mol!AC212</f>
        <v>29.413043533862083</v>
      </c>
      <c r="M41" s="36">
        <f>[1]mol!AE212</f>
        <v>2711.3762600288005</v>
      </c>
      <c r="N41" s="36">
        <f>[1]mol!AG212</f>
        <v>2891.8608713009635</v>
      </c>
      <c r="O41" s="36" t="s">
        <v>324</v>
      </c>
      <c r="P41" s="21">
        <v>3221.0328530873812</v>
      </c>
      <c r="Q41" s="21"/>
      <c r="R41" s="9">
        <v>2.7828573364282606E-2</v>
      </c>
      <c r="S41" s="36">
        <v>33.429072753488455</v>
      </c>
      <c r="T41" s="21">
        <v>35.315144460675008</v>
      </c>
      <c r="U41" s="29">
        <v>1.1426698520672438</v>
      </c>
    </row>
    <row r="42" spans="1:21" x14ac:dyDescent="0.3">
      <c r="A42" s="48" t="s">
        <v>243</v>
      </c>
      <c r="B42" s="44" t="s">
        <v>19</v>
      </c>
      <c r="C42" s="23" t="s">
        <v>326</v>
      </c>
      <c r="D42" s="44"/>
      <c r="E42" s="44"/>
      <c r="F42" s="44">
        <v>43170</v>
      </c>
      <c r="G42" s="32">
        <v>0.52083333333333337</v>
      </c>
      <c r="H42" s="18">
        <v>40.283593738313769</v>
      </c>
      <c r="I42" s="21">
        <f>[1]mol!L227</f>
        <v>35.072081957086482</v>
      </c>
      <c r="J42" s="36">
        <f>[1]mol!T227</f>
        <v>3757.21875</v>
      </c>
      <c r="K42" s="36">
        <f>[1]mol!Y227</f>
        <v>231.30722925892692</v>
      </c>
      <c r="L42" s="37">
        <f>[1]mol!AC227</f>
        <v>24.97551044418811</v>
      </c>
      <c r="M42" s="36">
        <f>[1]mol!AE227</f>
        <v>2617.6753754371525</v>
      </c>
      <c r="N42" s="36">
        <f>[1]mol!AG227</f>
        <v>2690.0843355456855</v>
      </c>
      <c r="O42" s="36" t="s">
        <v>324</v>
      </c>
      <c r="P42" s="21">
        <v>3322.2925797117045</v>
      </c>
      <c r="Q42" s="21"/>
      <c r="R42" s="9">
        <v>3.0027260151025751E-2</v>
      </c>
      <c r="S42" s="36">
        <v>26.39897786471068</v>
      </c>
      <c r="T42" s="21">
        <v>4.610900191902279</v>
      </c>
      <c r="U42" s="29">
        <v>0.90767952171197142</v>
      </c>
    </row>
    <row r="43" spans="1:21" x14ac:dyDescent="0.3">
      <c r="A43" s="48" t="s">
        <v>244</v>
      </c>
      <c r="B43" s="44" t="s">
        <v>19</v>
      </c>
      <c r="C43" s="23" t="s">
        <v>326</v>
      </c>
      <c r="D43" s="44"/>
      <c r="E43" s="44"/>
      <c r="F43" s="44">
        <v>43170</v>
      </c>
      <c r="G43" s="32">
        <v>0.65972222222222221</v>
      </c>
      <c r="H43" s="18">
        <v>44.736428477180546</v>
      </c>
      <c r="I43" s="21">
        <f>[1]mol!L228</f>
        <v>36.02828557486454</v>
      </c>
      <c r="J43" s="36">
        <f>[1]mol!T228</f>
        <v>3852.21875</v>
      </c>
      <c r="K43" s="36">
        <f>[1]mol!Y228</f>
        <v>215.52194737050434</v>
      </c>
      <c r="L43" s="37">
        <f>[1]mol!AC228</f>
        <v>24.916684357120385</v>
      </c>
      <c r="M43" s="36">
        <f>[1]mol!AE228</f>
        <v>2628.4056778440654</v>
      </c>
      <c r="N43" s="36">
        <f>[1]mol!AG228</f>
        <v>2734.0935176406006</v>
      </c>
      <c r="O43" s="36" t="s">
        <v>324</v>
      </c>
      <c r="P43" s="21">
        <v>3224.9712371220926</v>
      </c>
      <c r="Q43" s="21"/>
      <c r="R43" s="9">
        <v>3.0792967984214652E-2</v>
      </c>
      <c r="S43" s="36">
        <v>17.270923630124191</v>
      </c>
      <c r="T43" s="21">
        <v>14.811768800207819</v>
      </c>
      <c r="U43" s="29">
        <v>1.0551294114446881</v>
      </c>
    </row>
    <row r="44" spans="1:21" x14ac:dyDescent="0.3">
      <c r="A44" s="48" t="s">
        <v>245</v>
      </c>
      <c r="B44" s="44" t="s">
        <v>19</v>
      </c>
      <c r="C44" s="23" t="s">
        <v>326</v>
      </c>
      <c r="D44" s="44"/>
      <c r="E44" s="44"/>
      <c r="F44" s="44">
        <v>43170</v>
      </c>
      <c r="G44" s="32">
        <v>0.67986111111111114</v>
      </c>
      <c r="H44" s="18">
        <v>40.283593738313769</v>
      </c>
      <c r="I44" s="21">
        <f>[1]mol!L229</f>
        <v>36.358302752681738</v>
      </c>
      <c r="J44" s="36">
        <f>[1]mol!T229</f>
        <v>3832.9375</v>
      </c>
      <c r="K44" s="36">
        <f>[1]mol!Y229</f>
        <v>225.3611062659609</v>
      </c>
      <c r="L44" s="37">
        <f>[1]mol!AC229</f>
        <v>25.522848819513893</v>
      </c>
      <c r="M44" s="36">
        <f>[1]mol!AE229</f>
        <v>2711.804155523555</v>
      </c>
      <c r="N44" s="36">
        <f>[1]mol!AG229</f>
        <v>2863.3315035680425</v>
      </c>
      <c r="O44" s="36" t="s">
        <v>324</v>
      </c>
      <c r="P44" s="21">
        <v>3698.9219705159876</v>
      </c>
      <c r="Q44" s="21"/>
      <c r="R44" s="9">
        <v>2.4350783614859133E-2</v>
      </c>
      <c r="S44" s="36">
        <v>20.610902480549253</v>
      </c>
      <c r="T44" s="21">
        <v>36.481786553818871</v>
      </c>
      <c r="U44" s="29">
        <v>0.9813825905612571</v>
      </c>
    </row>
    <row r="45" spans="1:21" x14ac:dyDescent="0.3">
      <c r="A45" s="48" t="s">
        <v>249</v>
      </c>
      <c r="B45" s="23" t="s">
        <v>19</v>
      </c>
      <c r="C45" s="23" t="s">
        <v>326</v>
      </c>
      <c r="D45" s="44"/>
      <c r="E45" s="44"/>
      <c r="F45" s="44">
        <v>43199</v>
      </c>
      <c r="G45" s="32">
        <v>0.41666666666666669</v>
      </c>
      <c r="H45" s="22">
        <v>1.1363921039730476</v>
      </c>
      <c r="I45" s="21">
        <f>[1]mol!L232</f>
        <v>46.016241358204027</v>
      </c>
      <c r="J45" s="36">
        <f>[1]mol!T232</f>
        <v>5152.46875</v>
      </c>
      <c r="K45" s="36">
        <f>[1]mol!Y232</f>
        <v>319.46818084739431</v>
      </c>
      <c r="L45" s="37">
        <f>[1]mol!AC232</f>
        <v>26.042052979285543</v>
      </c>
      <c r="M45" s="36">
        <f>[1]mol!AE232</f>
        <v>3334.4990742645546</v>
      </c>
      <c r="N45" s="36">
        <f>[1]mol!AG232</f>
        <v>3814.132441738609</v>
      </c>
      <c r="O45" s="36" t="s">
        <v>324</v>
      </c>
      <c r="P45" s="21">
        <v>4291.8195244748031</v>
      </c>
      <c r="Q45" s="21"/>
      <c r="R45" s="9" t="s">
        <v>374</v>
      </c>
      <c r="S45" s="36">
        <v>23.659530066365857</v>
      </c>
      <c r="T45" s="21">
        <v>5.6940676603005373</v>
      </c>
      <c r="U45" s="29">
        <v>0.47577276921635492</v>
      </c>
    </row>
    <row r="46" spans="1:21" x14ac:dyDescent="0.3">
      <c r="A46" s="48" t="s">
        <v>257</v>
      </c>
      <c r="B46" s="44" t="s">
        <v>19</v>
      </c>
      <c r="C46" s="23" t="s">
        <v>326</v>
      </c>
      <c r="D46" s="44"/>
      <c r="E46" s="44"/>
      <c r="F46" s="44">
        <v>43202</v>
      </c>
      <c r="G46" s="32">
        <v>0.53333333333333333</v>
      </c>
      <c r="H46" s="18">
        <v>64.13475131735224</v>
      </c>
      <c r="I46" s="21">
        <f>[1]mol!L240</f>
        <v>34.586928499098796</v>
      </c>
      <c r="J46" s="36">
        <f>[1]mol!T240</f>
        <v>3172.34375</v>
      </c>
      <c r="K46" s="36">
        <f>[1]mol!Y240</f>
        <v>196.45259608947808</v>
      </c>
      <c r="L46" s="37">
        <f>[1]mol!AC240</f>
        <v>27.26717018386989</v>
      </c>
      <c r="M46" s="36">
        <f>[1]mol!AE240</f>
        <v>2350.4258383048759</v>
      </c>
      <c r="N46" s="36">
        <f>[1]mol!AG240</f>
        <v>2506.6121063925343</v>
      </c>
      <c r="O46" s="36" t="s">
        <v>324</v>
      </c>
      <c r="P46" s="21">
        <v>3558.5212271690693</v>
      </c>
      <c r="Q46" s="21"/>
      <c r="R46" s="9">
        <v>4.5193650016359707E-2</v>
      </c>
      <c r="S46" s="36">
        <v>15.762358042748206</v>
      </c>
      <c r="T46" s="21">
        <v>16.425586645117189</v>
      </c>
      <c r="U46" s="29">
        <v>1.3339701215065802</v>
      </c>
    </row>
    <row r="47" spans="1:21" x14ac:dyDescent="0.3">
      <c r="A47" s="48" t="s">
        <v>258</v>
      </c>
      <c r="B47" s="44" t="s">
        <v>19</v>
      </c>
      <c r="C47" s="23" t="s">
        <v>326</v>
      </c>
      <c r="D47" s="44"/>
      <c r="E47" s="44"/>
      <c r="F47" s="44">
        <v>43202</v>
      </c>
      <c r="G47" s="32">
        <v>0.70000000000000007</v>
      </c>
      <c r="H47" s="18">
        <v>143.49140094529233</v>
      </c>
      <c r="I47" s="21">
        <f>[1]mol!L241</f>
        <v>31.092131205803788</v>
      </c>
      <c r="J47" s="36">
        <f>[1]mol!T241</f>
        <v>2574.8125</v>
      </c>
      <c r="K47" s="36">
        <f>[1]mol!Y241</f>
        <v>151.68268321083681</v>
      </c>
      <c r="L47" s="37">
        <f>[1]mol!AC241</f>
        <v>36.330224076238608</v>
      </c>
      <c r="M47" s="36">
        <f>[1]mol!AE241</f>
        <v>2050.6027566344374</v>
      </c>
      <c r="N47" s="36">
        <f>[1]mol!AG241</f>
        <v>2334.4902440241526</v>
      </c>
      <c r="O47" s="36" t="s">
        <v>324</v>
      </c>
      <c r="P47" s="21">
        <v>3777.4817773984514</v>
      </c>
      <c r="Q47" s="21"/>
      <c r="R47" s="9">
        <v>3.7366678283445517E-2</v>
      </c>
      <c r="S47" s="36">
        <v>11.481672092632222</v>
      </c>
      <c r="T47" s="21">
        <v>12.851221256247856</v>
      </c>
      <c r="U47" s="29">
        <v>1.4886861905282605</v>
      </c>
    </row>
    <row r="48" spans="1:21" x14ac:dyDescent="0.3">
      <c r="A48" s="48" t="s">
        <v>259</v>
      </c>
      <c r="B48" s="44" t="s">
        <v>19</v>
      </c>
      <c r="C48" s="23" t="s">
        <v>326</v>
      </c>
      <c r="D48" s="44"/>
      <c r="E48" s="44"/>
      <c r="F48" s="44">
        <v>43202</v>
      </c>
      <c r="G48" s="32">
        <v>0.9291666666666667</v>
      </c>
      <c r="H48" s="18">
        <v>58.342153213102215</v>
      </c>
      <c r="I48" s="21" t="s">
        <v>324</v>
      </c>
      <c r="J48" s="21" t="s">
        <v>324</v>
      </c>
      <c r="K48" s="36">
        <f>[1]mol!Y242</f>
        <v>212.97733731133457</v>
      </c>
      <c r="L48" s="37">
        <f>[1]mol!AC242</f>
        <v>30.492374348756847</v>
      </c>
      <c r="M48" s="36">
        <f>[1]mol!AE242</f>
        <v>2672.3966262085992</v>
      </c>
      <c r="N48" s="36">
        <f>[1]mol!AG242</f>
        <v>2777.6435949897696</v>
      </c>
      <c r="O48" s="36" t="s">
        <v>324</v>
      </c>
      <c r="P48" s="21" t="s">
        <v>324</v>
      </c>
      <c r="Q48" s="21"/>
      <c r="R48" s="9">
        <v>3.0532868070850261E-2</v>
      </c>
      <c r="S48" s="36">
        <v>19.531209168203574</v>
      </c>
      <c r="T48" s="21">
        <v>3.2695524091236887</v>
      </c>
      <c r="U48" s="29">
        <v>1.1582234640742208</v>
      </c>
    </row>
    <row r="49" spans="1:21" x14ac:dyDescent="0.3">
      <c r="A49" s="48" t="s">
        <v>261</v>
      </c>
      <c r="B49" s="23" t="s">
        <v>19</v>
      </c>
      <c r="C49" s="23" t="s">
        <v>326</v>
      </c>
      <c r="D49" s="44"/>
      <c r="E49" s="44"/>
      <c r="F49" s="44">
        <v>43229</v>
      </c>
      <c r="G49" s="32">
        <v>0.5</v>
      </c>
      <c r="H49" s="22">
        <v>2.1300962238487453</v>
      </c>
      <c r="I49" s="21">
        <f>[1]mol!L244</f>
        <v>45.119271592854709</v>
      </c>
      <c r="J49" s="36">
        <f>[1]mol!T244</f>
        <v>4950.46875</v>
      </c>
      <c r="K49" s="36">
        <f>[1]mol!Y244</f>
        <v>347.8068723610545</v>
      </c>
      <c r="L49" s="37">
        <f>[1]mol!AC244</f>
        <v>28.530652227846222</v>
      </c>
      <c r="M49" s="36">
        <f>[1]mol!AE244</f>
        <v>3239.3499279983544</v>
      </c>
      <c r="N49" s="36">
        <f>[1]mol!AG244</f>
        <v>3720.1407255851086</v>
      </c>
      <c r="O49" s="36" t="s">
        <v>324</v>
      </c>
      <c r="P49" s="21">
        <v>4349.2620601629733</v>
      </c>
      <c r="Q49" s="21"/>
      <c r="R49" s="9" t="s">
        <v>374</v>
      </c>
      <c r="S49" s="36">
        <v>26.929804989170322</v>
      </c>
      <c r="T49" s="21">
        <v>12.951602600243671</v>
      </c>
      <c r="U49" s="29">
        <v>0.64192114245406284</v>
      </c>
    </row>
    <row r="50" spans="1:21" x14ac:dyDescent="0.3">
      <c r="A50" s="48" t="s">
        <v>268</v>
      </c>
      <c r="B50" s="23" t="s">
        <v>19</v>
      </c>
      <c r="C50" s="44" t="s">
        <v>326</v>
      </c>
      <c r="D50" s="44"/>
      <c r="E50" s="44"/>
      <c r="F50" s="44">
        <v>43300</v>
      </c>
      <c r="G50" s="32">
        <v>0.375</v>
      </c>
      <c r="H50" s="22">
        <v>0.65387108124489635</v>
      </c>
      <c r="I50" s="21">
        <f>[1]mol!L254</f>
        <v>48.021730361862417</v>
      </c>
      <c r="J50" s="36">
        <f>[1]mol!T254</f>
        <v>4332.78125</v>
      </c>
      <c r="K50" s="36">
        <f>[1]mol!Y254</f>
        <v>347.54153695317524</v>
      </c>
      <c r="L50" s="37">
        <f>[1]mol!AC254</f>
        <v>32.121601194936865</v>
      </c>
      <c r="M50" s="36">
        <f>[1]mol!AE254</f>
        <v>3292.3431392717548</v>
      </c>
      <c r="N50" s="36">
        <f>[1]mol!AG254</f>
        <v>3654.2342432257096</v>
      </c>
      <c r="O50" s="36" t="s">
        <v>324</v>
      </c>
      <c r="P50" s="21">
        <v>5559.2336727811789</v>
      </c>
      <c r="Q50" s="21"/>
      <c r="R50" s="9">
        <v>1.374309714194265E-2</v>
      </c>
      <c r="S50" s="36">
        <v>42.790504084641782</v>
      </c>
      <c r="T50" s="21">
        <v>129.99161310338965</v>
      </c>
      <c r="U50" s="29">
        <v>1.2503326062126841</v>
      </c>
    </row>
    <row r="51" spans="1:21" x14ac:dyDescent="0.3">
      <c r="A51" s="48" t="s">
        <v>276</v>
      </c>
      <c r="B51" s="44" t="s">
        <v>19</v>
      </c>
      <c r="C51" s="44" t="s">
        <v>326</v>
      </c>
      <c r="D51" s="44"/>
      <c r="E51" s="44"/>
      <c r="F51" s="44">
        <v>43316</v>
      </c>
      <c r="G51" s="32">
        <v>0.63263888888888886</v>
      </c>
      <c r="H51" s="18">
        <v>776.63567088607181</v>
      </c>
      <c r="I51" s="21">
        <f>[1]mol!L262</f>
        <v>8.1206791020147957</v>
      </c>
      <c r="J51" s="36">
        <f>[1]mol!T262</f>
        <v>394.18749999999994</v>
      </c>
      <c r="K51" s="36">
        <f>[1]mol!Y262</f>
        <v>28.377839360724355</v>
      </c>
      <c r="L51" s="37">
        <f>[1]mol!AC262</f>
        <v>40.792054897527514</v>
      </c>
      <c r="M51" s="36">
        <f>[1]mol!AE262</f>
        <v>291.67249537132278</v>
      </c>
      <c r="N51" s="36">
        <f>[1]mol!AG262</f>
        <v>563.90039423124904</v>
      </c>
      <c r="O51" s="36" t="s">
        <v>324</v>
      </c>
      <c r="P51" s="21">
        <v>983.81999436138074</v>
      </c>
      <c r="Q51" s="21"/>
      <c r="R51" s="9">
        <v>0.75246978287807009</v>
      </c>
      <c r="S51" s="36">
        <v>77.850850569422335</v>
      </c>
      <c r="T51" s="21">
        <v>12.172425270998973</v>
      </c>
      <c r="U51" s="29">
        <v>7.2362832916752238</v>
      </c>
    </row>
    <row r="52" spans="1:21" x14ac:dyDescent="0.3">
      <c r="A52" s="48" t="s">
        <v>277</v>
      </c>
      <c r="B52" s="44" t="s">
        <v>19</v>
      </c>
      <c r="C52" s="44" t="s">
        <v>326</v>
      </c>
      <c r="D52" s="44"/>
      <c r="E52" s="44"/>
      <c r="F52" s="44">
        <v>43316</v>
      </c>
      <c r="G52" s="32">
        <v>0.63958333333333328</v>
      </c>
      <c r="H52" s="18">
        <v>3535.3017129908576</v>
      </c>
      <c r="I52" s="21">
        <f>[1]mol!L263</f>
        <v>15.431828887503633</v>
      </c>
      <c r="J52" s="36">
        <f>[1]mol!T263</f>
        <v>486.32500000000005</v>
      </c>
      <c r="K52" s="36">
        <f>[1]mol!Y263</f>
        <v>29.099899651018692</v>
      </c>
      <c r="L52" s="37">
        <f>[1]mol!AC263</f>
        <v>55.368136210525776</v>
      </c>
      <c r="M52" s="36">
        <f>[1]mol!AE263</f>
        <v>406.31557292738125</v>
      </c>
      <c r="N52" s="36">
        <f>[1]mol!AG263</f>
        <v>853.66535256250313</v>
      </c>
      <c r="O52" s="36" t="s">
        <v>324</v>
      </c>
      <c r="P52" s="21">
        <v>1616.3480579538093</v>
      </c>
      <c r="Q52" s="21"/>
      <c r="R52" s="9">
        <v>2.3375243760233126</v>
      </c>
      <c r="S52" s="36">
        <v>42.881962907963548</v>
      </c>
      <c r="T52" s="21">
        <v>23.39468676693404</v>
      </c>
      <c r="U52" s="29">
        <v>22.508088272095993</v>
      </c>
    </row>
    <row r="53" spans="1:21" x14ac:dyDescent="0.3">
      <c r="A53" s="48" t="s">
        <v>278</v>
      </c>
      <c r="B53" s="44" t="s">
        <v>19</v>
      </c>
      <c r="C53" s="44" t="s">
        <v>326</v>
      </c>
      <c r="D53" s="44"/>
      <c r="E53" s="44"/>
      <c r="F53" s="44">
        <v>43316</v>
      </c>
      <c r="G53" s="32">
        <v>0.66041666666666665</v>
      </c>
      <c r="H53" s="18">
        <v>1709.2149300667327</v>
      </c>
      <c r="I53" s="21">
        <f>[1]mol!L264</f>
        <v>11.705737503772632</v>
      </c>
      <c r="J53" s="36">
        <f>[1]mol!T264</f>
        <v>550.85625000000005</v>
      </c>
      <c r="K53" s="36">
        <f>[1]mol!Y264</f>
        <v>26.111613991788516</v>
      </c>
      <c r="L53" s="37">
        <f>[1]mol!AC264</f>
        <v>41.411007639718349</v>
      </c>
      <c r="M53" s="36">
        <f>[1]mol!AE264</f>
        <v>489.32318452993212</v>
      </c>
      <c r="N53" s="36">
        <f>[1]mol!AG264</f>
        <v>859.58880183641895</v>
      </c>
      <c r="O53" s="36" t="s">
        <v>324</v>
      </c>
      <c r="P53" s="21">
        <v>1651.9283568604362</v>
      </c>
      <c r="Q53" s="21"/>
      <c r="R53" s="9">
        <v>0.72108123073778085</v>
      </c>
      <c r="S53" s="36">
        <v>32.137503657070368</v>
      </c>
      <c r="T53" s="21">
        <v>17.328923069200403</v>
      </c>
      <c r="U53" s="29">
        <v>8.8596386780724217</v>
      </c>
    </row>
    <row r="54" spans="1:21" x14ac:dyDescent="0.3">
      <c r="A54" s="48" t="s">
        <v>279</v>
      </c>
      <c r="B54" s="44" t="s">
        <v>19</v>
      </c>
      <c r="C54" s="44" t="s">
        <v>326</v>
      </c>
      <c r="D54" s="44"/>
      <c r="E54" s="44"/>
      <c r="F54" s="44">
        <v>43316</v>
      </c>
      <c r="G54" s="32">
        <v>0.7090277777777777</v>
      </c>
      <c r="H54" s="18">
        <v>226.77712151695471</v>
      </c>
      <c r="I54" s="21">
        <f>[1]mol!L265</f>
        <v>16.661636490309622</v>
      </c>
      <c r="J54" s="36">
        <f>[1]mol!T265</f>
        <v>969.77499999999998</v>
      </c>
      <c r="K54" s="36">
        <f>[1]mol!Y265</f>
        <v>59.27419021590908</v>
      </c>
      <c r="L54" s="37">
        <f>[1]mol!AC265</f>
        <v>38.290667369169498</v>
      </c>
      <c r="M54" s="36">
        <f>[1]mol!AE265</f>
        <v>881.1808269903313</v>
      </c>
      <c r="N54" s="36">
        <f>[1]mol!AG265</f>
        <v>1279.8043814561604</v>
      </c>
      <c r="O54" s="36" t="s">
        <v>324</v>
      </c>
      <c r="P54" s="21">
        <v>2463.3236379877521</v>
      </c>
      <c r="Q54" s="21"/>
      <c r="R54" s="9">
        <v>0.26253788350189416</v>
      </c>
      <c r="S54" s="36">
        <v>28.439185681738074</v>
      </c>
      <c r="T54" s="21">
        <v>10.250890381690763</v>
      </c>
      <c r="U54" s="29">
        <v>5.9593884581864032</v>
      </c>
    </row>
    <row r="55" spans="1:21" x14ac:dyDescent="0.3">
      <c r="A55" s="48" t="s">
        <v>291</v>
      </c>
      <c r="B55" s="23" t="s">
        <v>19</v>
      </c>
      <c r="C55" s="23" t="s">
        <v>326</v>
      </c>
      <c r="D55" s="52">
        <v>44.161070000000002</v>
      </c>
      <c r="E55" s="52">
        <v>6.3241399999999999</v>
      </c>
      <c r="F55" s="44">
        <v>43150</v>
      </c>
      <c r="G55" s="32">
        <v>0.60416666666666663</v>
      </c>
      <c r="H55" s="34">
        <v>3.5878908830031033</v>
      </c>
      <c r="I55" s="21">
        <f>[1]mol!L278</f>
        <v>49.07947772666116</v>
      </c>
      <c r="J55" s="36">
        <f>[1]mol!T278</f>
        <v>5375</v>
      </c>
      <c r="K55" s="36">
        <f>[1]mol!Y278</f>
        <v>416.70708319395976</v>
      </c>
      <c r="L55" s="37">
        <f>[1]mol!AC278</f>
        <v>25.065028402769428</v>
      </c>
      <c r="M55" s="36">
        <f>[1]mol!AE278</f>
        <v>3608.3110471096479</v>
      </c>
      <c r="N55" s="36">
        <f>[1]mol!AG278</f>
        <v>3702.779579819352</v>
      </c>
      <c r="O55" s="36" t="s">
        <v>324</v>
      </c>
      <c r="P55" s="21">
        <v>4264.8738877280675</v>
      </c>
      <c r="Q55" s="21"/>
      <c r="R55" s="9" t="s">
        <v>374</v>
      </c>
      <c r="S55" s="36">
        <v>13.308182697558696</v>
      </c>
      <c r="T55" s="21">
        <v>9.9064377617776245</v>
      </c>
      <c r="U55" s="29">
        <v>0.52449502155738437</v>
      </c>
    </row>
    <row r="56" spans="1:21" x14ac:dyDescent="0.3">
      <c r="A56" s="48" t="s">
        <v>294</v>
      </c>
      <c r="B56" s="23" t="s">
        <v>19</v>
      </c>
      <c r="C56" s="23" t="s">
        <v>326</v>
      </c>
      <c r="D56" s="23">
        <v>44.160760000000003</v>
      </c>
      <c r="E56" s="23">
        <v>6.3233300000000003</v>
      </c>
      <c r="F56" s="44">
        <v>43367</v>
      </c>
      <c r="G56" s="32">
        <v>0.6118055555555556</v>
      </c>
      <c r="H56" s="22" t="s">
        <v>89</v>
      </c>
      <c r="I56" s="21">
        <f>[1]mol!L285</f>
        <v>45.838539800917843</v>
      </c>
      <c r="J56" s="21">
        <f>[1]mol!T285</f>
        <v>3679.4062500000009</v>
      </c>
      <c r="K56" s="21">
        <f>[1]mol!Y285</f>
        <v>353.43981257750733</v>
      </c>
      <c r="L56" s="29">
        <f>[1]mol!AC285</f>
        <v>33.310911216088684</v>
      </c>
      <c r="M56" s="21">
        <f>[1]mol!AE285</f>
        <v>3083.089899197696</v>
      </c>
      <c r="N56" s="21">
        <f>[1]mol!AG285</f>
        <v>3481.7356155496777</v>
      </c>
      <c r="O56" s="36" t="s">
        <v>324</v>
      </c>
      <c r="P56" s="21">
        <v>6111.7507134874249</v>
      </c>
      <c r="Q56" s="21"/>
      <c r="R56" s="9">
        <v>1.6002630432961469E-2</v>
      </c>
      <c r="S56" s="36">
        <v>24.409948201695414</v>
      </c>
      <c r="T56" s="21">
        <v>474.21502853197615</v>
      </c>
      <c r="U56" s="29">
        <v>2.0040030650450813</v>
      </c>
    </row>
    <row r="57" spans="1:21" x14ac:dyDescent="0.3">
      <c r="A57" s="48" t="s">
        <v>295</v>
      </c>
      <c r="B57" s="23" t="s">
        <v>19</v>
      </c>
      <c r="C57" s="23" t="s">
        <v>323</v>
      </c>
      <c r="D57" s="23">
        <v>44.16142</v>
      </c>
      <c r="E57" s="23">
        <v>6.3321199999999997</v>
      </c>
      <c r="F57" s="44">
        <v>43367</v>
      </c>
      <c r="G57" s="32">
        <v>0.67083333333333339</v>
      </c>
      <c r="H57" s="32"/>
      <c r="I57" s="21">
        <f>[1]mol!L286</f>
        <v>50.26133411559627</v>
      </c>
      <c r="J57" s="21">
        <f>[1]mol!T286</f>
        <v>2084.625</v>
      </c>
      <c r="K57" s="21">
        <f>[1]mol!Y286</f>
        <v>220.08919619465527</v>
      </c>
      <c r="L57" s="29">
        <f>[1]mol!AC286</f>
        <v>20.734916863393035</v>
      </c>
      <c r="M57" s="21">
        <f>[1]mol!AE286</f>
        <v>2203.9168895289035</v>
      </c>
      <c r="N57" s="21">
        <f>[1]mol!AG286</f>
        <v>2466.9294874993761</v>
      </c>
      <c r="O57" s="36" t="s">
        <v>324</v>
      </c>
      <c r="P57" s="21">
        <v>5363.0055329990118</v>
      </c>
      <c r="Q57" s="21"/>
      <c r="R57" s="9">
        <v>2.021750886799668E-2</v>
      </c>
      <c r="S57" s="36">
        <v>4.8560007169535657</v>
      </c>
      <c r="T57" s="21">
        <v>23.821572783200907</v>
      </c>
      <c r="U57" s="29">
        <v>2.6447687582494011</v>
      </c>
    </row>
    <row r="58" spans="1:21" x14ac:dyDescent="0.3">
      <c r="A58" s="48" t="s">
        <v>303</v>
      </c>
      <c r="B58" s="23" t="s">
        <v>19</v>
      </c>
      <c r="C58" s="23" t="s">
        <v>326</v>
      </c>
      <c r="D58" s="23">
        <v>44.160760000000003</v>
      </c>
      <c r="E58" s="23">
        <v>6.3234599999999999</v>
      </c>
      <c r="F58" s="44">
        <v>43369</v>
      </c>
      <c r="G58" s="32">
        <v>0.40277777777777773</v>
      </c>
      <c r="H58" s="22" t="s">
        <v>89</v>
      </c>
      <c r="I58" s="21" t="s">
        <v>324</v>
      </c>
      <c r="J58" s="21" t="s">
        <v>324</v>
      </c>
      <c r="K58" s="21" t="s">
        <v>324</v>
      </c>
      <c r="L58" s="21" t="s">
        <v>324</v>
      </c>
      <c r="M58" s="21" t="s">
        <v>324</v>
      </c>
      <c r="N58" s="21" t="s">
        <v>324</v>
      </c>
      <c r="O58" s="36">
        <v>2416.8642099467334</v>
      </c>
      <c r="P58" s="21" t="s">
        <v>324</v>
      </c>
      <c r="Q58" s="21"/>
      <c r="R58" s="9" t="s">
        <v>324</v>
      </c>
      <c r="S58" s="21" t="s">
        <v>324</v>
      </c>
      <c r="T58" s="21" t="s">
        <v>324</v>
      </c>
      <c r="U58" s="29" t="s">
        <v>324</v>
      </c>
    </row>
    <row r="59" spans="1:21" x14ac:dyDescent="0.3">
      <c r="A59" s="42" t="s">
        <v>157</v>
      </c>
      <c r="B59" s="23" t="s">
        <v>158</v>
      </c>
      <c r="C59" s="23" t="s">
        <v>15</v>
      </c>
      <c r="D59" s="52">
        <v>44.161299999999997</v>
      </c>
      <c r="E59" s="23">
        <v>6.3244100000000003</v>
      </c>
      <c r="F59" s="44">
        <v>42824</v>
      </c>
      <c r="G59" s="23"/>
      <c r="H59" s="34"/>
      <c r="I59" s="21">
        <f>[1]mol!L142</f>
        <v>300.11818563889352</v>
      </c>
      <c r="J59" s="36">
        <f>[1]mol!T142</f>
        <v>9640.625</v>
      </c>
      <c r="K59" s="36">
        <f>[1]mol!Y142</f>
        <v>4791.2615045735556</v>
      </c>
      <c r="L59" s="37">
        <f>[1]mol!AC142</f>
        <v>80.566162723187446</v>
      </c>
      <c r="M59" s="36">
        <f>[1]mol!AE142</f>
        <v>5068.9158609339647</v>
      </c>
      <c r="N59" s="36">
        <f>[1]mol!AG142</f>
        <v>4329.0583362443231</v>
      </c>
      <c r="O59" s="36" t="s">
        <v>324</v>
      </c>
      <c r="P59" s="21">
        <v>4086.407876014423</v>
      </c>
      <c r="Q59" s="21"/>
      <c r="R59" s="9">
        <v>1.631819539403916E-2</v>
      </c>
      <c r="S59" s="36">
        <v>23.214756606439419</v>
      </c>
      <c r="T59" s="21">
        <v>17.944114950736505</v>
      </c>
      <c r="U59" s="29">
        <v>1.5322545406429098</v>
      </c>
    </row>
    <row r="60" spans="1:21" x14ac:dyDescent="0.3">
      <c r="A60" s="42" t="s">
        <v>16</v>
      </c>
      <c r="B60" s="23" t="s">
        <v>17</v>
      </c>
      <c r="C60" s="23" t="s">
        <v>325</v>
      </c>
      <c r="D60" s="43">
        <v>44.140700000000002</v>
      </c>
      <c r="E60" s="43">
        <v>6.3624599999999996</v>
      </c>
      <c r="F60" s="44">
        <v>42585</v>
      </c>
      <c r="G60" s="45">
        <v>0.5395833333333333</v>
      </c>
      <c r="H60" s="23">
        <v>0.03</v>
      </c>
      <c r="I60" s="21">
        <f>[1]mol!L4</f>
        <v>1052.1060455198053</v>
      </c>
      <c r="J60" s="36">
        <f>[1]mol!T4</f>
        <v>16362.5</v>
      </c>
      <c r="K60" s="36">
        <f>[1]mol!Y4</f>
        <v>7849.1433363622182</v>
      </c>
      <c r="L60" s="37">
        <f>[1]mol!AC4</f>
        <v>154.73818554770921</v>
      </c>
      <c r="M60" s="36">
        <f>[1]mol!AE4</f>
        <v>7233.0796132483019</v>
      </c>
      <c r="N60" s="36">
        <f>[1]mol!AG4</f>
        <v>6068.1670742052984</v>
      </c>
      <c r="O60" s="36" t="s">
        <v>324</v>
      </c>
      <c r="P60" s="21">
        <v>829.26885129732136</v>
      </c>
      <c r="Q60" s="21"/>
      <c r="R60" s="9">
        <v>5.5461405663782409E-2</v>
      </c>
      <c r="S60" s="36">
        <v>73.77464722174048</v>
      </c>
      <c r="T60" s="21">
        <v>370.61933559169893</v>
      </c>
      <c r="U60" s="29">
        <v>7.3962821791434274</v>
      </c>
    </row>
    <row r="61" spans="1:21" x14ac:dyDescent="0.3">
      <c r="A61" s="42" t="s">
        <v>20</v>
      </c>
      <c r="B61" s="23" t="s">
        <v>17</v>
      </c>
      <c r="C61" s="23" t="s">
        <v>327</v>
      </c>
      <c r="D61" s="43">
        <v>44.14152</v>
      </c>
      <c r="E61" s="43">
        <v>6.3694800000000003</v>
      </c>
      <c r="F61" s="44">
        <v>42586</v>
      </c>
      <c r="G61" s="45">
        <v>0.44513888888888892</v>
      </c>
      <c r="H61" s="22"/>
      <c r="I61" s="21">
        <f>[1]mol!L9</f>
        <v>1538.6698333272218</v>
      </c>
      <c r="J61" s="36">
        <f>[1]mol!T9</f>
        <v>11975</v>
      </c>
      <c r="K61" s="36">
        <f>[1]mol!Y9</f>
        <v>15926.649113931982</v>
      </c>
      <c r="L61" s="37">
        <f>[1]mol!AC9</f>
        <v>88.239130601586254</v>
      </c>
      <c r="M61" s="36">
        <f>[1]mol!AE9</f>
        <v>3846.945073030241</v>
      </c>
      <c r="N61" s="36">
        <f>[1]mol!AG9</f>
        <v>3584.26069165128</v>
      </c>
      <c r="O61" s="36" t="s">
        <v>324</v>
      </c>
      <c r="P61" s="21">
        <v>5388.6299405693881</v>
      </c>
      <c r="Q61" s="21"/>
      <c r="R61" s="9">
        <v>0.14770324183154943</v>
      </c>
      <c r="S61" s="36">
        <v>60.798993687152162</v>
      </c>
      <c r="T61" s="21">
        <v>7.8939511259144277</v>
      </c>
      <c r="U61" s="29">
        <v>6.4343383018328</v>
      </c>
    </row>
    <row r="62" spans="1:21" x14ac:dyDescent="0.3">
      <c r="A62" s="42" t="s">
        <v>21</v>
      </c>
      <c r="B62" s="23" t="s">
        <v>17</v>
      </c>
      <c r="C62" s="23" t="s">
        <v>22</v>
      </c>
      <c r="D62" s="43">
        <v>44.141150000000003</v>
      </c>
      <c r="E62" s="43">
        <v>6.3720800000000004</v>
      </c>
      <c r="F62" s="44">
        <v>42586</v>
      </c>
      <c r="G62" s="45">
        <v>0.4597222222222222</v>
      </c>
      <c r="H62" s="23"/>
      <c r="I62" s="21">
        <f>[1]mol!L10</f>
        <v>1872.9180006036211</v>
      </c>
      <c r="J62" s="36">
        <f>[1]mol!T10</f>
        <v>12150</v>
      </c>
      <c r="K62" s="36">
        <f>[1]mol!Y10</f>
        <v>317.53253729811127</v>
      </c>
      <c r="L62" s="37">
        <f>[1]mol!AC10</f>
        <v>25.576559594662683</v>
      </c>
      <c r="M62" s="36">
        <f>[1]mol!AE10</f>
        <v>2353.4252211479115</v>
      </c>
      <c r="N62" s="36">
        <f>[1]mol!AG10</f>
        <v>2310.4945356554713</v>
      </c>
      <c r="O62" s="36" t="s">
        <v>324</v>
      </c>
      <c r="P62" s="21" t="s">
        <v>324</v>
      </c>
      <c r="Q62" s="21"/>
      <c r="R62" s="9">
        <v>0.12988373149982332</v>
      </c>
      <c r="S62" s="36">
        <v>80.780342208057505</v>
      </c>
      <c r="T62" s="21">
        <v>4055.8197128140464</v>
      </c>
      <c r="U62" s="29">
        <v>7.8493181494102267</v>
      </c>
    </row>
    <row r="63" spans="1:21" x14ac:dyDescent="0.3">
      <c r="A63" s="42" t="s">
        <v>24</v>
      </c>
      <c r="B63" s="23" t="s">
        <v>17</v>
      </c>
      <c r="C63" s="23" t="s">
        <v>326</v>
      </c>
      <c r="D63" s="43">
        <v>44.140700000000002</v>
      </c>
      <c r="E63" s="43">
        <v>6.3624599999999996</v>
      </c>
      <c r="F63" s="44">
        <v>42587</v>
      </c>
      <c r="G63" s="32"/>
      <c r="H63" s="22">
        <v>9.4018643244794545E-2</v>
      </c>
      <c r="I63" s="21">
        <f>[1]mol!L13</f>
        <v>1175.6509377282971</v>
      </c>
      <c r="J63" s="36">
        <f>[1]mol!T13</f>
        <v>16725</v>
      </c>
      <c r="K63" s="36">
        <f>[1]mol!Y13</f>
        <v>7999.2100834414614</v>
      </c>
      <c r="L63" s="37">
        <f>[1]mol!AC13</f>
        <v>130.44045393277966</v>
      </c>
      <c r="M63" s="36">
        <f>[1]mol!AE13</f>
        <v>7537.5437152849208</v>
      </c>
      <c r="N63" s="36">
        <f>[1]mol!AG13</f>
        <v>6242.8264883477214</v>
      </c>
      <c r="O63" s="36" t="s">
        <v>324</v>
      </c>
      <c r="P63" s="21">
        <v>1064.7400069112239</v>
      </c>
      <c r="Q63" s="21"/>
      <c r="R63" s="9">
        <v>0.12955479261521752</v>
      </c>
      <c r="S63" s="36">
        <v>51.827924894785596</v>
      </c>
      <c r="T63" s="21">
        <v>202.22539136267471</v>
      </c>
      <c r="U63" s="29">
        <v>3.8326910579924172</v>
      </c>
    </row>
    <row r="64" spans="1:21" x14ac:dyDescent="0.3">
      <c r="A64" s="46" t="s">
        <v>25</v>
      </c>
      <c r="B64" s="23" t="s">
        <v>17</v>
      </c>
      <c r="C64" s="23" t="s">
        <v>326</v>
      </c>
      <c r="D64" s="47"/>
      <c r="E64" s="47"/>
      <c r="F64" s="47">
        <v>42624</v>
      </c>
      <c r="G64" s="32">
        <v>0.72777777777777775</v>
      </c>
      <c r="H64" s="18">
        <v>104.55802379812</v>
      </c>
      <c r="I64" s="21">
        <f>[1]mol!L14</f>
        <v>284.32249165789915</v>
      </c>
      <c r="J64" s="36">
        <f>[1]mol!T14</f>
        <v>7812.5</v>
      </c>
      <c r="K64" s="36">
        <f>[1]mol!Y14</f>
        <v>2105.2842198943267</v>
      </c>
      <c r="L64" s="37">
        <f>[1]mol!AC14</f>
        <v>115.86181496382196</v>
      </c>
      <c r="M64" s="36">
        <f>[1]mol!AE14</f>
        <v>2917.0952478913805</v>
      </c>
      <c r="N64" s="36">
        <f>[1]mol!AG14</f>
        <v>3924.8465492290034</v>
      </c>
      <c r="O64" s="36" t="s">
        <v>324</v>
      </c>
      <c r="P64" s="21" t="s">
        <v>324</v>
      </c>
      <c r="Q64" s="21"/>
      <c r="R64" s="9">
        <v>3.1958073771617308E-2</v>
      </c>
      <c r="S64" s="36">
        <v>37.518318177806357</v>
      </c>
      <c r="T64" s="21">
        <v>317.93818805401582</v>
      </c>
      <c r="U64" s="29">
        <v>41.236026559268247</v>
      </c>
    </row>
    <row r="65" spans="1:21" x14ac:dyDescent="0.3">
      <c r="A65" s="46" t="s">
        <v>26</v>
      </c>
      <c r="B65" s="23" t="s">
        <v>17</v>
      </c>
      <c r="C65" s="23" t="s">
        <v>326</v>
      </c>
      <c r="D65" s="47"/>
      <c r="E65" s="47"/>
      <c r="F65" s="47">
        <v>42624</v>
      </c>
      <c r="G65" s="32">
        <v>0.73888888888888893</v>
      </c>
      <c r="H65" s="18">
        <v>249.12401338140472</v>
      </c>
      <c r="I65" s="21">
        <f>[1]mol!L15</f>
        <v>830.68426382193741</v>
      </c>
      <c r="J65" s="36">
        <f>[1]mol!T15</f>
        <v>18546.875</v>
      </c>
      <c r="K65" s="36">
        <f>[1]mol!Y15</f>
        <v>5224.0627026716666</v>
      </c>
      <c r="L65" s="37">
        <f>[1]mol!AC15</f>
        <v>186.70888504103758</v>
      </c>
      <c r="M65" s="36">
        <f>[1]mol!AE15</f>
        <v>6303.2297881094419</v>
      </c>
      <c r="N65" s="36">
        <f>[1]mol!AG15</f>
        <v>9192.0754528669095</v>
      </c>
      <c r="O65" s="36" t="s">
        <v>324</v>
      </c>
      <c r="P65" s="21" t="s">
        <v>324</v>
      </c>
      <c r="Q65" s="21"/>
      <c r="R65" s="9" t="s">
        <v>374</v>
      </c>
      <c r="S65" s="36">
        <v>35.522192839710726</v>
      </c>
      <c r="T65" s="21">
        <v>430.24542493556123</v>
      </c>
      <c r="U65" s="29">
        <v>32.060949888711406</v>
      </c>
    </row>
    <row r="66" spans="1:21" x14ac:dyDescent="0.3">
      <c r="A66" s="46" t="s">
        <v>27</v>
      </c>
      <c r="B66" s="23" t="s">
        <v>17</v>
      </c>
      <c r="C66" s="23" t="s">
        <v>326</v>
      </c>
      <c r="D66" s="47"/>
      <c r="E66" s="47"/>
      <c r="F66" s="47">
        <v>42624</v>
      </c>
      <c r="G66" s="32">
        <v>0.75208333333333333</v>
      </c>
      <c r="H66" s="18">
        <v>112.54324356255231</v>
      </c>
      <c r="I66" s="21">
        <f>[1]mol!L16</f>
        <v>716.44754842367433</v>
      </c>
      <c r="J66" s="36">
        <f>[1]mol!T16</f>
        <v>16078.125</v>
      </c>
      <c r="K66" s="36">
        <f>[1]mol!Y16</f>
        <v>4549.849781011294</v>
      </c>
      <c r="L66" s="37">
        <f>[1]mol!AC16</f>
        <v>176.47826120317251</v>
      </c>
      <c r="M66" s="36">
        <f>[1]mol!AE16</f>
        <v>5677.8440650071998</v>
      </c>
      <c r="N66" s="36">
        <f>[1]mol!AG16</f>
        <v>7939.5179400169663</v>
      </c>
      <c r="O66" s="36" t="s">
        <v>324</v>
      </c>
      <c r="P66" s="21" t="s">
        <v>324</v>
      </c>
      <c r="Q66" s="21"/>
      <c r="R66" s="9">
        <v>4.9861620146906989E-2</v>
      </c>
      <c r="S66" s="36">
        <v>40.08787310032131</v>
      </c>
      <c r="T66" s="21">
        <v>380.83731506614691</v>
      </c>
      <c r="U66" s="29">
        <v>37.867756577647363</v>
      </c>
    </row>
    <row r="67" spans="1:21" x14ac:dyDescent="0.3">
      <c r="A67" s="46" t="s">
        <v>35</v>
      </c>
      <c r="B67" s="23" t="s">
        <v>17</v>
      </c>
      <c r="C67" s="23" t="s">
        <v>326</v>
      </c>
      <c r="D67" s="47"/>
      <c r="E67" s="47"/>
      <c r="F67" s="47">
        <v>42625</v>
      </c>
      <c r="G67" s="32">
        <v>0.65069444444444446</v>
      </c>
      <c r="H67" s="18">
        <v>170.85869486368253</v>
      </c>
      <c r="I67" s="21">
        <f>[1]mol!L21</f>
        <v>173.75263379093835</v>
      </c>
      <c r="J67" s="36">
        <f>[1]mol!T21</f>
        <v>4568.75</v>
      </c>
      <c r="K67" s="36">
        <f>[1]mol!Y21</f>
        <v>1326.6770393962183</v>
      </c>
      <c r="L67" s="37">
        <f>[1]mol!AC21</f>
        <v>87.216068217799744</v>
      </c>
      <c r="M67" s="36">
        <f>[1]mol!AE21</f>
        <v>1863.8140300349723</v>
      </c>
      <c r="N67" s="36">
        <f>[1]mol!AG21</f>
        <v>2420.2804531164224</v>
      </c>
      <c r="O67" s="36" t="s">
        <v>324</v>
      </c>
      <c r="P67" s="21">
        <v>670.82944012587029</v>
      </c>
      <c r="Q67" s="21"/>
      <c r="R67" s="9">
        <v>5.0099005936847782E-2</v>
      </c>
      <c r="S67" s="36">
        <v>28.895923011197752</v>
      </c>
      <c r="T67" s="21">
        <v>315.06119059285732</v>
      </c>
      <c r="U67" s="29">
        <v>25.103394740750392</v>
      </c>
    </row>
    <row r="68" spans="1:21" x14ac:dyDescent="0.3">
      <c r="A68" s="46" t="s">
        <v>36</v>
      </c>
      <c r="B68" s="23" t="s">
        <v>17</v>
      </c>
      <c r="C68" s="23" t="s">
        <v>326</v>
      </c>
      <c r="D68" s="47"/>
      <c r="E68" s="47"/>
      <c r="F68" s="47">
        <v>42625</v>
      </c>
      <c r="G68" s="32">
        <v>0.65555555555555556</v>
      </c>
      <c r="H68" s="18">
        <v>1364.3536602395338</v>
      </c>
      <c r="I68" s="21">
        <f>[1]mol!L22</f>
        <v>393.1999537411819</v>
      </c>
      <c r="J68" s="36">
        <f>[1]mol!T22</f>
        <v>8200</v>
      </c>
      <c r="K68" s="36">
        <f>[1]mol!Y22</f>
        <v>2501.1124513207396</v>
      </c>
      <c r="L68" s="37">
        <f>[1]mol!AC22</f>
        <v>132.99810989224594</v>
      </c>
      <c r="M68" s="36">
        <f>[1]mol!AE22</f>
        <v>3357.3338819173005</v>
      </c>
      <c r="N68" s="36">
        <f>[1]mol!AG22</f>
        <v>4121.9621737611651</v>
      </c>
      <c r="O68" s="36" t="s">
        <v>324</v>
      </c>
      <c r="P68" s="21">
        <v>799.50271882873733</v>
      </c>
      <c r="Q68" s="21"/>
      <c r="R68" s="9" t="s">
        <v>374</v>
      </c>
      <c r="S68" s="36">
        <v>35.038124898966693</v>
      </c>
      <c r="T68" s="21">
        <v>80.61041395501303</v>
      </c>
      <c r="U68" s="29">
        <v>17.218537975885049</v>
      </c>
    </row>
    <row r="69" spans="1:21" x14ac:dyDescent="0.3">
      <c r="A69" s="46" t="s">
        <v>37</v>
      </c>
      <c r="B69" s="23" t="s">
        <v>17</v>
      </c>
      <c r="C69" s="23" t="s">
        <v>326</v>
      </c>
      <c r="D69" s="47"/>
      <c r="E69" s="47"/>
      <c r="F69" s="47">
        <v>42625</v>
      </c>
      <c r="G69" s="32">
        <v>0.66111111111111109</v>
      </c>
      <c r="H69" s="18">
        <v>865.80715014169448</v>
      </c>
      <c r="I69" s="21">
        <f>[1]mol!L23</f>
        <v>267.96266574901205</v>
      </c>
      <c r="J69" s="36">
        <f>[1]mol!T23</f>
        <v>6524.9999999999991</v>
      </c>
      <c r="K69" s="36">
        <f>[1]mol!Y23</f>
        <v>1879.0966590792339</v>
      </c>
      <c r="L69" s="37">
        <f>[1]mol!AC23</f>
        <v>122.25595486248763</v>
      </c>
      <c r="M69" s="36">
        <f>[1]mol!AE23</f>
        <v>2748.4056778440649</v>
      </c>
      <c r="N69" s="36">
        <f>[1]mol!AG23</f>
        <v>3256.150506512301</v>
      </c>
      <c r="O69" s="36" t="s">
        <v>324</v>
      </c>
      <c r="P69" s="21">
        <v>692.5023169054416</v>
      </c>
      <c r="Q69" s="21"/>
      <c r="R69" s="9" t="s">
        <v>374</v>
      </c>
      <c r="S69" s="36">
        <v>28.108924732867408</v>
      </c>
      <c r="T69" s="21">
        <v>30.412506201618019</v>
      </c>
      <c r="U69" s="29">
        <v>17.382494925969464</v>
      </c>
    </row>
    <row r="70" spans="1:21" x14ac:dyDescent="0.3">
      <c r="A70" s="46" t="s">
        <v>38</v>
      </c>
      <c r="B70" s="23" t="s">
        <v>17</v>
      </c>
      <c r="C70" s="23" t="s">
        <v>326</v>
      </c>
      <c r="D70" s="47"/>
      <c r="E70" s="47"/>
      <c r="F70" s="47">
        <v>42625</v>
      </c>
      <c r="G70" s="32">
        <v>0.66527777777777775</v>
      </c>
      <c r="H70" s="18">
        <v>337.31099982924394</v>
      </c>
      <c r="I70" s="21">
        <f>[1]mol!L24</f>
        <v>181.65048078143556</v>
      </c>
      <c r="J70" s="36">
        <f>[1]mol!T24</f>
        <v>5381.2499999999991</v>
      </c>
      <c r="K70" s="36">
        <f>[1]mol!Y24</f>
        <v>1548.5148394264058</v>
      </c>
      <c r="L70" s="37">
        <f>[1]mol!AC24</f>
        <v>121.23289247870112</v>
      </c>
      <c r="M70" s="36">
        <f>[1]mol!AE24</f>
        <v>2308.1670438181445</v>
      </c>
      <c r="N70" s="36">
        <f>[1]mol!AG24</f>
        <v>2664.803632915814</v>
      </c>
      <c r="O70" s="36" t="s">
        <v>324</v>
      </c>
      <c r="P70" s="21">
        <v>671.53860459159182</v>
      </c>
      <c r="Q70" s="21"/>
      <c r="R70" s="9" t="s">
        <v>374</v>
      </c>
      <c r="S70" s="36">
        <v>27.611704635558631</v>
      </c>
      <c r="T70" s="21">
        <v>48.845906204064597</v>
      </c>
      <c r="U70" s="29">
        <v>16.853406607070255</v>
      </c>
    </row>
    <row r="71" spans="1:21" x14ac:dyDescent="0.3">
      <c r="A71" s="48" t="s">
        <v>44</v>
      </c>
      <c r="B71" s="23" t="s">
        <v>17</v>
      </c>
      <c r="C71" s="23" t="s">
        <v>326</v>
      </c>
      <c r="D71" s="23"/>
      <c r="E71" s="23"/>
      <c r="F71" s="44">
        <v>42636</v>
      </c>
      <c r="G71" s="32">
        <v>0.375</v>
      </c>
      <c r="H71" s="22">
        <v>0.17621065575043654</v>
      </c>
      <c r="I71" s="21">
        <f>[1]mol!L30</f>
        <v>1509.0529071128574</v>
      </c>
      <c r="J71" s="36">
        <f>[1]mol!T30</f>
        <v>16390.625</v>
      </c>
      <c r="K71" s="36">
        <f>[1]mol!Y30</f>
        <v>7046.6124715471269</v>
      </c>
      <c r="L71" s="37">
        <f>[1]mol!AC30</f>
        <v>150.90170160850982</v>
      </c>
      <c r="M71" s="36">
        <f>[1]mol!AE30</f>
        <v>7615.7169306727028</v>
      </c>
      <c r="N71" s="36">
        <f>[1]mol!AG30</f>
        <v>6776.7852687259838</v>
      </c>
      <c r="O71" s="36" t="s">
        <v>324</v>
      </c>
      <c r="P71" s="21">
        <v>1692.2156648401519</v>
      </c>
      <c r="Q71" s="21"/>
      <c r="R71" s="9" t="s">
        <v>374</v>
      </c>
      <c r="S71" s="36">
        <v>64.2942598900284</v>
      </c>
      <c r="T71" s="21">
        <v>52.383785030574693</v>
      </c>
      <c r="U71" s="29">
        <v>3.7968743034688104</v>
      </c>
    </row>
    <row r="72" spans="1:21" x14ac:dyDescent="0.3">
      <c r="A72" s="48" t="s">
        <v>45</v>
      </c>
      <c r="B72" s="23" t="s">
        <v>17</v>
      </c>
      <c r="C72" s="23" t="s">
        <v>326</v>
      </c>
      <c r="D72" s="23"/>
      <c r="E72" s="23"/>
      <c r="F72" s="44">
        <v>42643</v>
      </c>
      <c r="G72" s="32">
        <v>0.4375</v>
      </c>
      <c r="H72" s="22">
        <v>0.51572470920884783</v>
      </c>
      <c r="I72" s="21">
        <f>[1]mol!L31</f>
        <v>1466.7430125209082</v>
      </c>
      <c r="J72" s="36">
        <f>[1]mol!T31</f>
        <v>14312.5</v>
      </c>
      <c r="K72" s="36">
        <f>[1]mol!Y31</f>
        <v>6355.0005067471311</v>
      </c>
      <c r="L72" s="37">
        <f>[1]mol!AC31</f>
        <v>130.44045393277966</v>
      </c>
      <c r="M72" s="36">
        <f>[1]mol!AE31</f>
        <v>6434.8899403414935</v>
      </c>
      <c r="N72" s="36">
        <f>[1]mol!AG31</f>
        <v>5768.7509356754326</v>
      </c>
      <c r="O72" s="36" t="s">
        <v>324</v>
      </c>
      <c r="P72" s="21">
        <v>800.97970019285822</v>
      </c>
      <c r="Q72" s="21"/>
      <c r="R72" s="9" t="s">
        <v>374</v>
      </c>
      <c r="S72" s="36">
        <v>44.364199236675169</v>
      </c>
      <c r="T72" s="21">
        <v>77.279029887565102</v>
      </c>
      <c r="U72" s="29">
        <v>3.7018803565454874</v>
      </c>
    </row>
    <row r="73" spans="1:21" x14ac:dyDescent="0.3">
      <c r="A73" s="48" t="s">
        <v>46</v>
      </c>
      <c r="B73" s="23" t="s">
        <v>17</v>
      </c>
      <c r="C73" s="23" t="s">
        <v>326</v>
      </c>
      <c r="D73" s="23"/>
      <c r="E73" s="23"/>
      <c r="F73" s="44">
        <v>42650</v>
      </c>
      <c r="G73" s="32">
        <v>0.33333333333333331</v>
      </c>
      <c r="H73" s="22">
        <v>0.27516915615083026</v>
      </c>
      <c r="I73" s="21">
        <f>[1]mol!L32</f>
        <v>1410.3298197316426</v>
      </c>
      <c r="J73" s="36">
        <f>[1]mol!T32</f>
        <v>14312.5</v>
      </c>
      <c r="K73" s="36">
        <f>[1]mol!Y32</f>
        <v>6515.9416557886398</v>
      </c>
      <c r="L73" s="37">
        <f>[1]mol!AC32</f>
        <v>117.39640853950172</v>
      </c>
      <c r="M73" s="36">
        <f>[1]mol!AE32</f>
        <v>6249.7428512651722</v>
      </c>
      <c r="N73" s="36">
        <f>[1]mol!AG32</f>
        <v>5446.8785867558254</v>
      </c>
      <c r="O73" s="36" t="s">
        <v>324</v>
      </c>
      <c r="P73" s="21" t="s">
        <v>324</v>
      </c>
      <c r="Q73" s="21"/>
      <c r="R73" s="9" t="s">
        <v>374</v>
      </c>
      <c r="S73" s="36">
        <v>36.836229760229067</v>
      </c>
      <c r="T73" s="21">
        <v>71.976367401911574</v>
      </c>
      <c r="U73" s="29">
        <v>2.2837542828679487</v>
      </c>
    </row>
    <row r="74" spans="1:21" x14ac:dyDescent="0.3">
      <c r="A74" s="42" t="s">
        <v>47</v>
      </c>
      <c r="B74" s="23" t="s">
        <v>17</v>
      </c>
      <c r="C74" s="23" t="s">
        <v>326</v>
      </c>
      <c r="D74" s="44"/>
      <c r="E74" s="44"/>
      <c r="F74" s="44">
        <v>42657</v>
      </c>
      <c r="G74" s="32">
        <v>0.35000000000000003</v>
      </c>
      <c r="H74" s="18">
        <v>407.31684622680575</v>
      </c>
      <c r="I74" s="21">
        <f>[1]mol!L33</f>
        <v>161.62379734124625</v>
      </c>
      <c r="J74" s="36">
        <f>[1]mol!T33</f>
        <v>5118.7499999999991</v>
      </c>
      <c r="K74" s="36">
        <f>[1]mol!Y33</f>
        <v>1705.1062276830087</v>
      </c>
      <c r="L74" s="37">
        <f>[1]mol!AC33</f>
        <v>75.450850804254912</v>
      </c>
      <c r="M74" s="36">
        <f>[1]mol!AE33</f>
        <v>2485.0853733799631</v>
      </c>
      <c r="N74" s="36">
        <f>[1]mol!AG33</f>
        <v>2405.3096461899295</v>
      </c>
      <c r="O74" s="36" t="s">
        <v>324</v>
      </c>
      <c r="P74" s="21">
        <v>1162.2233202858049</v>
      </c>
      <c r="Q74" s="21"/>
      <c r="R74" s="9" t="s">
        <v>374</v>
      </c>
      <c r="S74" s="36">
        <v>43.250174704534409</v>
      </c>
      <c r="T74" s="21">
        <v>29.71711758521197</v>
      </c>
      <c r="U74" s="29">
        <v>7.3736330120668203</v>
      </c>
    </row>
    <row r="75" spans="1:21" x14ac:dyDescent="0.3">
      <c r="A75" s="42" t="s">
        <v>48</v>
      </c>
      <c r="B75" s="23" t="s">
        <v>17</v>
      </c>
      <c r="C75" s="23" t="s">
        <v>326</v>
      </c>
      <c r="D75" s="44"/>
      <c r="E75" s="44"/>
      <c r="F75" s="44">
        <v>42657</v>
      </c>
      <c r="G75" s="32">
        <v>0.35694444444444445</v>
      </c>
      <c r="H75" s="18">
        <v>9240.6899275749274</v>
      </c>
      <c r="I75" s="21">
        <f>[1]mol!L34</f>
        <v>129.46827745136477</v>
      </c>
      <c r="J75" s="36">
        <f>[1]mol!T34</f>
        <v>4287.5000000000009</v>
      </c>
      <c r="K75" s="36">
        <f>[1]mol!Y34</f>
        <v>1209.2334982037662</v>
      </c>
      <c r="L75" s="37">
        <f>[1]mol!AC34</f>
        <v>77.496975571827932</v>
      </c>
      <c r="M75" s="36">
        <f>[1]mol!AE34</f>
        <v>1826.7846122197082</v>
      </c>
      <c r="N75" s="36">
        <f>[1]mol!AG34</f>
        <v>2305.5042666799741</v>
      </c>
      <c r="O75" s="36" t="s">
        <v>324</v>
      </c>
      <c r="P75" s="21">
        <v>846.83995412359354</v>
      </c>
      <c r="Q75" s="21"/>
      <c r="R75" s="9" t="s">
        <v>374</v>
      </c>
      <c r="S75" s="36">
        <v>18.10455329545287</v>
      </c>
      <c r="T75" s="21">
        <v>10.014479214771722</v>
      </c>
      <c r="U75" s="29">
        <v>7.7318857109815324</v>
      </c>
    </row>
    <row r="76" spans="1:21" x14ac:dyDescent="0.3">
      <c r="A76" s="42" t="s">
        <v>49</v>
      </c>
      <c r="B76" s="23" t="s">
        <v>17</v>
      </c>
      <c r="C76" s="23" t="s">
        <v>326</v>
      </c>
      <c r="D76" s="44"/>
      <c r="E76" s="44"/>
      <c r="F76" s="44">
        <v>42657</v>
      </c>
      <c r="G76" s="32">
        <v>0.36458333333333331</v>
      </c>
      <c r="H76" s="18">
        <v>1855.1199674679442</v>
      </c>
      <c r="I76" s="21">
        <f>[1]mol!L35</f>
        <v>51.618071402178117</v>
      </c>
      <c r="J76" s="36">
        <f>[1]mol!T35</f>
        <v>3025</v>
      </c>
      <c r="K76" s="36">
        <f>[1]mol!Y35</f>
        <v>558.50928478188348</v>
      </c>
      <c r="L76" s="37">
        <f>[1]mol!AC35</f>
        <v>70.335538885322379</v>
      </c>
      <c r="M76" s="36">
        <f>[1]mol!AE35</f>
        <v>1452.3760543098128</v>
      </c>
      <c r="N76" s="36">
        <f>[1]mol!AG35</f>
        <v>1784.021158740456</v>
      </c>
      <c r="O76" s="36" t="s">
        <v>324</v>
      </c>
      <c r="P76" s="21">
        <v>1000.0211783655652</v>
      </c>
      <c r="Q76" s="21"/>
      <c r="R76" s="9" t="s">
        <v>374</v>
      </c>
      <c r="S76" s="36">
        <v>12.517704139847265</v>
      </c>
      <c r="T76" s="21">
        <v>2.1599202238516448</v>
      </c>
      <c r="U76" s="29">
        <v>5.0555543007023562</v>
      </c>
    </row>
    <row r="77" spans="1:21" x14ac:dyDescent="0.3">
      <c r="A77" s="42" t="s">
        <v>50</v>
      </c>
      <c r="B77" s="23" t="s">
        <v>17</v>
      </c>
      <c r="C77" s="23" t="s">
        <v>326</v>
      </c>
      <c r="D77" s="44"/>
      <c r="E77" s="44"/>
      <c r="F77" s="44">
        <v>42657</v>
      </c>
      <c r="G77" s="32">
        <v>0.42777777777777781</v>
      </c>
      <c r="H77" s="18">
        <v>345.30252332728242</v>
      </c>
      <c r="I77" s="21">
        <f>[1]mol!L36</f>
        <v>63.746907851870233</v>
      </c>
      <c r="J77" s="36">
        <f>[1]mol!T36</f>
        <v>4768.75</v>
      </c>
      <c r="K77" s="36">
        <f>[1]mol!Y36</f>
        <v>876.91177423697582</v>
      </c>
      <c r="L77" s="37">
        <f>[1]mol!AC36</f>
        <v>81.077693915080701</v>
      </c>
      <c r="M77" s="36">
        <f>[1]mol!AE36</f>
        <v>2295.8239045463897</v>
      </c>
      <c r="N77" s="36">
        <f>[1]mol!AG36</f>
        <v>2517.5906981386297</v>
      </c>
      <c r="O77" s="36" t="s">
        <v>324</v>
      </c>
      <c r="P77" s="21">
        <v>983.57176567022634</v>
      </c>
      <c r="Q77" s="21"/>
      <c r="R77" s="9" t="s">
        <v>374</v>
      </c>
      <c r="S77" s="36">
        <v>13.936165698899059</v>
      </c>
      <c r="T77" s="21">
        <v>6.6664245511530531</v>
      </c>
      <c r="U77" s="29">
        <v>5.9106304544005992</v>
      </c>
    </row>
    <row r="78" spans="1:21" x14ac:dyDescent="0.3">
      <c r="A78" s="48" t="s">
        <v>68</v>
      </c>
      <c r="B78" s="23" t="s">
        <v>17</v>
      </c>
      <c r="C78" s="23" t="s">
        <v>326</v>
      </c>
      <c r="D78" s="23"/>
      <c r="E78" s="23"/>
      <c r="F78" s="44">
        <v>42691</v>
      </c>
      <c r="G78" s="32">
        <v>0.5</v>
      </c>
      <c r="H78" s="34">
        <v>1.3190397837290575</v>
      </c>
      <c r="I78" s="21">
        <f>[1]mol!L54</f>
        <v>583.59447940495363</v>
      </c>
      <c r="J78" s="36">
        <f>[1]mol!T54</f>
        <v>12500</v>
      </c>
      <c r="K78" s="36">
        <f>[1]mol!Y54</f>
        <v>5828.6794517735498</v>
      </c>
      <c r="L78" s="37">
        <f>[1]mol!AC54</f>
        <v>92.58714573267892</v>
      </c>
      <c r="M78" s="36">
        <f>[1]mol!AE54</f>
        <v>5932.9356099567985</v>
      </c>
      <c r="N78" s="36">
        <f>[1]mol!AG54</f>
        <v>5132.4916412994653</v>
      </c>
      <c r="O78" s="36" t="s">
        <v>324</v>
      </c>
      <c r="P78" s="21">
        <v>2468.5266206138012</v>
      </c>
      <c r="Q78" s="21"/>
      <c r="R78" s="9">
        <v>0.10457149855815914</v>
      </c>
      <c r="S78" s="36">
        <v>28.510588512850184</v>
      </c>
      <c r="T78" s="21">
        <v>21.978948643969197</v>
      </c>
      <c r="U78" s="29">
        <v>1.155363860190137</v>
      </c>
    </row>
    <row r="79" spans="1:21" x14ac:dyDescent="0.3">
      <c r="A79" s="49" t="s">
        <v>70</v>
      </c>
      <c r="B79" s="23" t="s">
        <v>17</v>
      </c>
      <c r="C79" s="23" t="s">
        <v>326</v>
      </c>
      <c r="D79" s="44"/>
      <c r="E79" s="44"/>
      <c r="F79" s="44">
        <v>42695</v>
      </c>
      <c r="G79" s="32">
        <v>0.28263888888888888</v>
      </c>
      <c r="H79" s="18">
        <v>246.74553889183886</v>
      </c>
      <c r="I79" s="21">
        <f>[1]mol!L56</f>
        <v>54.720797005587727</v>
      </c>
      <c r="J79" s="36">
        <f>[1]mol!T56</f>
        <v>4181.25</v>
      </c>
      <c r="K79" s="36">
        <f>[1]mol!Y56</f>
        <v>1461.519623728293</v>
      </c>
      <c r="L79" s="37">
        <f>[1]mol!AC56</f>
        <v>60.872211835297179</v>
      </c>
      <c r="M79" s="36">
        <f>[1]mol!AE56</f>
        <v>2213.5363094013578</v>
      </c>
      <c r="N79" s="36">
        <f>[1]mol!AG56</f>
        <v>2041.0200109785915</v>
      </c>
      <c r="O79" s="36" t="s">
        <v>324</v>
      </c>
      <c r="P79" s="21">
        <v>1614.2836793179001</v>
      </c>
      <c r="Q79" s="21"/>
      <c r="R79" s="9">
        <v>7.9758558915755465E-2</v>
      </c>
      <c r="S79" s="36">
        <v>16.838702683994008</v>
      </c>
      <c r="T79" s="21">
        <v>33.080150764895578</v>
      </c>
      <c r="U79" s="29">
        <v>4.5899359740530015</v>
      </c>
    </row>
    <row r="80" spans="1:21" x14ac:dyDescent="0.3">
      <c r="A80" s="49" t="s">
        <v>71</v>
      </c>
      <c r="B80" s="23" t="s">
        <v>17</v>
      </c>
      <c r="C80" s="23" t="s">
        <v>326</v>
      </c>
      <c r="D80" s="44"/>
      <c r="E80" s="44"/>
      <c r="F80" s="44">
        <v>42695</v>
      </c>
      <c r="G80" s="32">
        <v>0.375</v>
      </c>
      <c r="H80" s="18">
        <v>581.56186107693236</v>
      </c>
      <c r="I80" s="21">
        <f>[1]mol!L57</f>
        <v>27.078332538847533</v>
      </c>
      <c r="J80" s="36">
        <f>[1]mol!T57</f>
        <v>3487.4999999999995</v>
      </c>
      <c r="K80" s="36">
        <f>[1]mol!Y57</f>
        <v>758.16330480905208</v>
      </c>
      <c r="L80" s="37">
        <f>[1]mol!AC57</f>
        <v>57.547259087991037</v>
      </c>
      <c r="M80" s="36">
        <f>[1]mol!AE57</f>
        <v>2020.1604608105331</v>
      </c>
      <c r="N80" s="36">
        <f>[1]mol!AG57</f>
        <v>1912.520584859524</v>
      </c>
      <c r="O80" s="36" t="s">
        <v>324</v>
      </c>
      <c r="P80" s="21">
        <v>1678.9943226983107</v>
      </c>
      <c r="Q80" s="21"/>
      <c r="R80" s="9">
        <v>6.3485848000593662E-2</v>
      </c>
      <c r="S80" s="36">
        <v>12.695863020519909</v>
      </c>
      <c r="T80" s="21">
        <v>30.352974795819847</v>
      </c>
      <c r="U80" s="29">
        <v>4.2656529460506043</v>
      </c>
    </row>
    <row r="81" spans="1:21" x14ac:dyDescent="0.3">
      <c r="A81" s="49" t="s">
        <v>72</v>
      </c>
      <c r="B81" s="23" t="s">
        <v>17</v>
      </c>
      <c r="C81" s="23" t="s">
        <v>326</v>
      </c>
      <c r="D81" s="44"/>
      <c r="E81" s="44"/>
      <c r="F81" s="44">
        <v>42695</v>
      </c>
      <c r="G81" s="32">
        <v>0.43958333333333338</v>
      </c>
      <c r="H81" s="18">
        <v>316.3269929710097</v>
      </c>
      <c r="I81" s="21">
        <f>[1]mol!L58</f>
        <v>34.976179529344734</v>
      </c>
      <c r="J81" s="36">
        <f>[1]mol!T58</f>
        <v>4362.5000000000009</v>
      </c>
      <c r="K81" s="36">
        <f>[1]mol!Y58</f>
        <v>896.05072169056064</v>
      </c>
      <c r="L81" s="37">
        <f>[1]mol!AC58</f>
        <v>62.918336602870205</v>
      </c>
      <c r="M81" s="36">
        <f>[1]mol!AE58</f>
        <v>2519.0290063772891</v>
      </c>
      <c r="N81" s="36">
        <f>[1]mol!AG58</f>
        <v>2375.3680323369422</v>
      </c>
      <c r="O81" s="36" t="s">
        <v>324</v>
      </c>
      <c r="P81" s="21">
        <v>1987.7869561925472</v>
      </c>
      <c r="Q81" s="21"/>
      <c r="R81" s="9">
        <v>6.2392163090218826E-2</v>
      </c>
      <c r="S81" s="36">
        <v>12.034476901867048</v>
      </c>
      <c r="T81" s="21">
        <v>64.936464010754136</v>
      </c>
      <c r="U81" s="29">
        <v>3.9801791042058814</v>
      </c>
    </row>
    <row r="82" spans="1:21" x14ac:dyDescent="0.3">
      <c r="A82" s="49" t="s">
        <v>73</v>
      </c>
      <c r="B82" s="23" t="s">
        <v>17</v>
      </c>
      <c r="C82" s="23" t="s">
        <v>326</v>
      </c>
      <c r="D82" s="44"/>
      <c r="E82" s="44"/>
      <c r="F82" s="44">
        <v>42695</v>
      </c>
      <c r="G82" s="32">
        <v>0.59166666666666667</v>
      </c>
      <c r="H82" s="18">
        <v>257.51214605685294</v>
      </c>
      <c r="I82" s="21">
        <f>[1]mol!L59</f>
        <v>46.540884051144197</v>
      </c>
      <c r="J82" s="36">
        <f>[1]mol!T59</f>
        <v>5843.75</v>
      </c>
      <c r="K82" s="36">
        <f>[1]mol!Y59</f>
        <v>1246.206464875464</v>
      </c>
      <c r="L82" s="37">
        <f>[1]mol!AC59</f>
        <v>67.777882925856105</v>
      </c>
      <c r="M82" s="36">
        <f>[1]mol!AE59</f>
        <v>3229.7881094425015</v>
      </c>
      <c r="N82" s="36">
        <f>[1]mol!AG59</f>
        <v>2904.3365437397074</v>
      </c>
      <c r="O82" s="36" t="s">
        <v>324</v>
      </c>
      <c r="P82" s="21">
        <v>1848.1927701145935</v>
      </c>
      <c r="Q82" s="21"/>
      <c r="R82" s="9">
        <v>6.0623473085503282E-2</v>
      </c>
      <c r="S82" s="36">
        <v>19.643596620164193</v>
      </c>
      <c r="T82" s="21">
        <v>32.589891876753178</v>
      </c>
      <c r="U82" s="29">
        <v>4.1370699111423423</v>
      </c>
    </row>
    <row r="83" spans="1:21" x14ac:dyDescent="0.3">
      <c r="A83" s="49" t="s">
        <v>74</v>
      </c>
      <c r="B83" s="23" t="s">
        <v>17</v>
      </c>
      <c r="C83" s="23" t="s">
        <v>326</v>
      </c>
      <c r="D83" s="44"/>
      <c r="E83" s="44"/>
      <c r="F83" s="44">
        <v>42695</v>
      </c>
      <c r="G83" s="32">
        <v>0.65208333333333335</v>
      </c>
      <c r="H83" s="18">
        <v>434.57477572851963</v>
      </c>
      <c r="I83" s="21">
        <f>[1]mol!L60</f>
        <v>32.7196518177741</v>
      </c>
      <c r="J83" s="36">
        <f>[1]mol!T60</f>
        <v>4521.8750000000009</v>
      </c>
      <c r="K83" s="36">
        <f>[1]mol!Y60</f>
        <v>901.70541071093805</v>
      </c>
      <c r="L83" s="37">
        <f>[1]mol!AC60</f>
        <v>61.639508623137068</v>
      </c>
      <c r="M83" s="36">
        <f>[1]mol!AE60</f>
        <v>2604.402386340259</v>
      </c>
      <c r="N83" s="36">
        <f>[1]mol!AG60</f>
        <v>2370.377763361445</v>
      </c>
      <c r="O83" s="36" t="s">
        <v>324</v>
      </c>
      <c r="P83" s="21">
        <v>1836.43556691971</v>
      </c>
      <c r="Q83" s="21"/>
      <c r="R83" s="9">
        <v>5.655525299136531E-2</v>
      </c>
      <c r="S83" s="36">
        <v>15.885278066996078</v>
      </c>
      <c r="T83" s="21">
        <v>23.737666366306719</v>
      </c>
      <c r="U83" s="29">
        <v>4.2265427076881315</v>
      </c>
    </row>
    <row r="84" spans="1:21" x14ac:dyDescent="0.3">
      <c r="A84" s="49" t="s">
        <v>75</v>
      </c>
      <c r="B84" s="23" t="s">
        <v>17</v>
      </c>
      <c r="C84" s="23" t="s">
        <v>326</v>
      </c>
      <c r="D84" s="44"/>
      <c r="E84" s="44"/>
      <c r="F84" s="44">
        <v>42695</v>
      </c>
      <c r="G84" s="32">
        <v>0.87708333333333333</v>
      </c>
      <c r="H84" s="18">
        <v>588.0102860444216</v>
      </c>
      <c r="I84" s="21">
        <f>[1]mol!L61</f>
        <v>50.771873510339127</v>
      </c>
      <c r="J84" s="36">
        <f>[1]mol!T61</f>
        <v>6418.7499999999991</v>
      </c>
      <c r="K84" s="36">
        <f>[1]mol!Y61</f>
        <v>1244.0315844830111</v>
      </c>
      <c r="L84" s="37">
        <f>[1]mol!AC61</f>
        <v>68.289414117749359</v>
      </c>
      <c r="M84" s="36">
        <f>[1]mol!AE61</f>
        <v>3196.873071384488</v>
      </c>
      <c r="N84" s="36">
        <f>[1]mol!AG61</f>
        <v>2886.8706023254649</v>
      </c>
      <c r="O84" s="36" t="s">
        <v>324</v>
      </c>
      <c r="P84" s="21">
        <v>591.53647251032999</v>
      </c>
      <c r="Q84" s="21"/>
      <c r="R84" s="9">
        <v>4.6873672270439141E-2</v>
      </c>
      <c r="S84" s="36">
        <v>16.146263030235431</v>
      </c>
      <c r="T84" s="21">
        <v>57.645698792951698</v>
      </c>
      <c r="U84" s="29">
        <v>3.5654055052062343</v>
      </c>
    </row>
    <row r="85" spans="1:21" x14ac:dyDescent="0.3">
      <c r="A85" s="48" t="s">
        <v>76</v>
      </c>
      <c r="B85" s="23" t="s">
        <v>17</v>
      </c>
      <c r="C85" s="23" t="s">
        <v>326</v>
      </c>
      <c r="D85" s="44"/>
      <c r="E85" s="44"/>
      <c r="F85" s="44">
        <v>42695</v>
      </c>
      <c r="G85" s="32">
        <v>0.88680555555555562</v>
      </c>
      <c r="H85" s="18">
        <v>458.01031236787975</v>
      </c>
      <c r="I85" s="21">
        <f>[1]mol!L62</f>
        <v>29.334860250418163</v>
      </c>
      <c r="J85" s="36">
        <f>[1]mol!T62</f>
        <v>4006.2499999999995</v>
      </c>
      <c r="K85" s="36">
        <f>[1]mol!Y62</f>
        <v>892.57091306263612</v>
      </c>
      <c r="L85" s="37">
        <f>[1]mol!AC62</f>
        <v>57.803024683937657</v>
      </c>
      <c r="M85" s="36">
        <f>[1]mol!AE62</f>
        <v>2330.796132483028</v>
      </c>
      <c r="N85" s="36">
        <f>[1]mol!AG62</f>
        <v>2123.3594490743048</v>
      </c>
      <c r="O85" s="36" t="s">
        <v>324</v>
      </c>
      <c r="P85" s="21">
        <v>1816.8502406108207</v>
      </c>
      <c r="Q85" s="21"/>
      <c r="R85" s="9">
        <v>4.6191535198519422E-2</v>
      </c>
      <c r="S85" s="36">
        <v>14.536945647124428</v>
      </c>
      <c r="T85" s="21">
        <v>30.556779290386174</v>
      </c>
      <c r="U85" s="29">
        <v>3.5462782316657959</v>
      </c>
    </row>
    <row r="86" spans="1:21" x14ac:dyDescent="0.3">
      <c r="A86" s="49" t="s">
        <v>77</v>
      </c>
      <c r="B86" s="23" t="s">
        <v>17</v>
      </c>
      <c r="C86" s="23" t="s">
        <v>326</v>
      </c>
      <c r="D86" s="44"/>
      <c r="E86" s="44"/>
      <c r="F86" s="44">
        <v>42696</v>
      </c>
      <c r="G86" s="32">
        <v>0.43055555555555558</v>
      </c>
      <c r="H86" s="18">
        <v>203.12075945882032</v>
      </c>
      <c r="I86" s="21">
        <f>[1]mol!L63</f>
        <v>41.463696700110283</v>
      </c>
      <c r="J86" s="36">
        <f>[1]mol!T63</f>
        <v>5868.7500000000009</v>
      </c>
      <c r="K86" s="36">
        <f>[1]mol!Y63</f>
        <v>1171.3905793750871</v>
      </c>
      <c r="L86" s="37">
        <f>[1]mol!AC63</f>
        <v>67.010586138016237</v>
      </c>
      <c r="M86" s="36">
        <f>[1]mol!AE63</f>
        <v>3283.275046286773</v>
      </c>
      <c r="N86" s="36">
        <f>[1]mol!AG63</f>
        <v>2996.6565197864165</v>
      </c>
      <c r="O86" s="36" t="s">
        <v>324</v>
      </c>
      <c r="P86" s="21">
        <v>2019.3006009593696</v>
      </c>
      <c r="Q86" s="21"/>
      <c r="R86" s="9">
        <v>4.6389905669239458E-2</v>
      </c>
      <c r="S86" s="36">
        <v>15.349999162302382</v>
      </c>
      <c r="T86" s="21">
        <v>83.594689741543732</v>
      </c>
      <c r="U86" s="29">
        <v>3.750166368073105</v>
      </c>
    </row>
    <row r="87" spans="1:21" x14ac:dyDescent="0.3">
      <c r="A87" s="50" t="s">
        <v>87</v>
      </c>
      <c r="B87" s="23" t="s">
        <v>17</v>
      </c>
      <c r="C87" s="23" t="s">
        <v>326</v>
      </c>
      <c r="D87" s="44"/>
      <c r="E87" s="44"/>
      <c r="F87" s="44">
        <v>42696</v>
      </c>
      <c r="G87" s="32">
        <v>0.6020833333333333</v>
      </c>
      <c r="H87" s="18">
        <v>214</v>
      </c>
      <c r="I87" s="21">
        <f>[1]mol!L73</f>
        <v>61.490380140299614</v>
      </c>
      <c r="J87" s="36">
        <f>[1]mol!T73</f>
        <v>7312.5</v>
      </c>
      <c r="K87" s="36">
        <f>[1]mol!Y73</f>
        <v>1535.4655570716886</v>
      </c>
      <c r="L87" s="37">
        <f>[1]mol!AC73</f>
        <v>71.614366865055516</v>
      </c>
      <c r="M87" s="36">
        <f>[1]mol!AE73</f>
        <v>4040.3209216210662</v>
      </c>
      <c r="N87" s="36">
        <f>[1]mol!AG73</f>
        <v>3602.9742003093966</v>
      </c>
      <c r="O87" s="36" t="s">
        <v>324</v>
      </c>
      <c r="P87" s="21">
        <v>2207.1797876573714</v>
      </c>
      <c r="Q87" s="21"/>
      <c r="R87" s="9" t="s">
        <v>374</v>
      </c>
      <c r="S87" s="36">
        <v>22.335892072777582</v>
      </c>
      <c r="T87" s="21" t="s">
        <v>374</v>
      </c>
      <c r="U87" s="29">
        <v>1.879201463207252</v>
      </c>
    </row>
    <row r="88" spans="1:21" x14ac:dyDescent="0.3">
      <c r="A88" s="42" t="s">
        <v>88</v>
      </c>
      <c r="B88" s="23" t="s">
        <v>17</v>
      </c>
      <c r="C88" s="23" t="s">
        <v>323</v>
      </c>
      <c r="D88" s="23">
        <v>44.140320000000003</v>
      </c>
      <c r="E88" s="23">
        <v>6.36355</v>
      </c>
      <c r="F88" s="44">
        <v>42696</v>
      </c>
      <c r="G88" s="23"/>
      <c r="H88" s="18"/>
      <c r="I88" s="21">
        <f>[1]mol!L74</f>
        <v>73.337150626045414</v>
      </c>
      <c r="J88" s="36">
        <f>[1]mol!T74</f>
        <v>17625</v>
      </c>
      <c r="K88" s="36">
        <f>[1]mol!Y74</f>
        <v>1722.5052708226312</v>
      </c>
      <c r="L88" s="37">
        <f>[1]mol!AC74</f>
        <v>75.70661640020154</v>
      </c>
      <c r="M88" s="36">
        <f>[1]mol!AE74</f>
        <v>4665.7066447233083</v>
      </c>
      <c r="N88" s="36">
        <f>[1]mol!AG74</f>
        <v>4216.7772842956228</v>
      </c>
      <c r="O88" s="36" t="s">
        <v>324</v>
      </c>
      <c r="P88" s="21" t="s">
        <v>324</v>
      </c>
      <c r="Q88" s="21"/>
      <c r="R88" s="9" t="s">
        <v>374</v>
      </c>
      <c r="S88" s="36">
        <v>32.761418813661031</v>
      </c>
      <c r="T88" s="21">
        <v>67.653393746889037</v>
      </c>
      <c r="U88" s="29">
        <v>3.7214629359571809</v>
      </c>
    </row>
    <row r="89" spans="1:21" x14ac:dyDescent="0.3">
      <c r="A89" s="42" t="s">
        <v>90</v>
      </c>
      <c r="B89" s="23" t="s">
        <v>17</v>
      </c>
      <c r="C89" s="23" t="s">
        <v>328</v>
      </c>
      <c r="D89" s="23">
        <v>44.140450000000001</v>
      </c>
      <c r="E89" s="23">
        <v>6.3630699999999996</v>
      </c>
      <c r="F89" s="44">
        <v>42696</v>
      </c>
      <c r="G89" s="32">
        <v>0.53055555555555556</v>
      </c>
      <c r="H89" s="18"/>
      <c r="I89" s="21">
        <f>[1]mol!L75</f>
        <v>33.847915673559413</v>
      </c>
      <c r="J89" s="36">
        <f>[1]mol!T75</f>
        <v>21750</v>
      </c>
      <c r="K89" s="36">
        <f>[1]mol!Y75</f>
        <v>1300.5784746867848</v>
      </c>
      <c r="L89" s="37">
        <f>[1]mol!AC75</f>
        <v>64.197164582603321</v>
      </c>
      <c r="M89" s="36">
        <f>[1]mol!AE75</f>
        <v>4830.2818350133712</v>
      </c>
      <c r="N89" s="36">
        <f>[1]mol!AG75</f>
        <v>3702.779579819352</v>
      </c>
      <c r="O89" s="36" t="s">
        <v>324</v>
      </c>
      <c r="P89" s="21" t="s">
        <v>324</v>
      </c>
      <c r="Q89" s="21"/>
      <c r="R89" s="9" t="s">
        <v>374</v>
      </c>
      <c r="S89" s="36">
        <v>23.558694574158451</v>
      </c>
      <c r="T89" s="21">
        <v>61.286896912305323</v>
      </c>
      <c r="U89" s="29">
        <v>6.2651999039062511</v>
      </c>
    </row>
    <row r="90" spans="1:21" x14ac:dyDescent="0.3">
      <c r="A90" s="42" t="s">
        <v>91</v>
      </c>
      <c r="B90" s="23" t="s">
        <v>17</v>
      </c>
      <c r="C90" s="23" t="s">
        <v>326</v>
      </c>
      <c r="D90" s="23">
        <v>44.140779999999999</v>
      </c>
      <c r="E90" s="23">
        <v>6.36212</v>
      </c>
      <c r="F90" s="44">
        <v>42696</v>
      </c>
      <c r="G90" s="32">
        <v>0.53819444444444442</v>
      </c>
      <c r="H90" s="18">
        <v>182.45805455901791</v>
      </c>
      <c r="I90" s="21">
        <f>[1]mol!L76</f>
        <v>67.131699419226166</v>
      </c>
      <c r="J90" s="36">
        <f>[1]mol!T76</f>
        <v>20734.375</v>
      </c>
      <c r="K90" s="36">
        <f>[1]mol!Y76</f>
        <v>1622.4607727698015</v>
      </c>
      <c r="L90" s="37">
        <f>[1]mol!AC76</f>
        <v>69.824007693429124</v>
      </c>
      <c r="M90" s="36">
        <f>[1]mol!AE76</f>
        <v>4328.3275046286763</v>
      </c>
      <c r="N90" s="36">
        <f>[1]mol!AG76</f>
        <v>3914.866011278008</v>
      </c>
      <c r="O90" s="36">
        <v>2349.9083365540655</v>
      </c>
      <c r="P90" s="21" t="s">
        <v>324</v>
      </c>
      <c r="Q90" s="21"/>
      <c r="R90" s="9">
        <v>0.29956118548519323</v>
      </c>
      <c r="S90" s="36">
        <v>14.952118390955626</v>
      </c>
      <c r="T90" s="21">
        <v>73.0484782764984</v>
      </c>
      <c r="U90" s="29">
        <v>4.0083918842246042</v>
      </c>
    </row>
    <row r="91" spans="1:21" x14ac:dyDescent="0.3">
      <c r="A91" s="42" t="s">
        <v>93</v>
      </c>
      <c r="B91" s="23" t="s">
        <v>17</v>
      </c>
      <c r="C91" s="23" t="s">
        <v>323</v>
      </c>
      <c r="D91" s="23">
        <v>44.14029</v>
      </c>
      <c r="E91" s="23">
        <v>6.3635700000000002</v>
      </c>
      <c r="F91" s="44">
        <v>42697</v>
      </c>
      <c r="G91" s="32"/>
      <c r="H91" s="18"/>
      <c r="I91" s="21">
        <f>[1]mol!L79</f>
        <v>150.62322474733941</v>
      </c>
      <c r="J91" s="36">
        <f>[1]mol!T79</f>
        <v>12453.125</v>
      </c>
      <c r="K91" s="36">
        <f>[1]mol!Y79</f>
        <v>3279.7196318188485</v>
      </c>
      <c r="L91" s="37">
        <f>[1]mol!AC79</f>
        <v>89.773724177266004</v>
      </c>
      <c r="M91" s="36">
        <f>[1]mol!AE79</f>
        <v>5731.3310018514721</v>
      </c>
      <c r="N91" s="36">
        <f>[1]mol!AG79</f>
        <v>5072.6084135934916</v>
      </c>
      <c r="O91" s="36" t="s">
        <v>324</v>
      </c>
      <c r="P91" s="21" t="s">
        <v>324</v>
      </c>
      <c r="Q91" s="21"/>
      <c r="R91" s="9" t="s">
        <v>374</v>
      </c>
      <c r="S91" s="36">
        <v>42.466927668260233</v>
      </c>
      <c r="T91" s="21">
        <v>61.628355007800842</v>
      </c>
      <c r="U91" s="29">
        <v>2.9326221122338771</v>
      </c>
    </row>
    <row r="92" spans="1:21" x14ac:dyDescent="0.3">
      <c r="A92" s="42" t="s">
        <v>94</v>
      </c>
      <c r="B92" s="23" t="s">
        <v>17</v>
      </c>
      <c r="C92" s="23" t="s">
        <v>323</v>
      </c>
      <c r="D92" s="23">
        <v>44.14029</v>
      </c>
      <c r="E92" s="23">
        <v>6.3635700000000002</v>
      </c>
      <c r="F92" s="44">
        <v>42697</v>
      </c>
      <c r="G92" s="23"/>
      <c r="H92" s="18"/>
      <c r="I92" s="21">
        <f>[1]mol!L80</f>
        <v>154.85421420653432</v>
      </c>
      <c r="J92" s="36">
        <f>[1]mol!T80</f>
        <v>11218.75</v>
      </c>
      <c r="K92" s="36">
        <f>[1]mol!Y80</f>
        <v>3262.3205886792257</v>
      </c>
      <c r="L92" s="37">
        <f>[1]mol!AC80</f>
        <v>89.773724177266004</v>
      </c>
      <c r="M92" s="36">
        <f>[1]mol!AE80</f>
        <v>5677.8440650071998</v>
      </c>
      <c r="N92" s="36">
        <f>[1]mol!AG80</f>
        <v>5012.7251858875188</v>
      </c>
      <c r="O92" s="36">
        <v>3135.4032682199704</v>
      </c>
      <c r="P92" s="21">
        <v>2140.8786004393983</v>
      </c>
      <c r="Q92" s="21"/>
      <c r="R92" s="9" t="s">
        <v>374</v>
      </c>
      <c r="S92" s="36">
        <v>33.164159054422612</v>
      </c>
      <c r="T92" s="21">
        <v>57.506580588745848</v>
      </c>
      <c r="U92" s="29">
        <v>2.87238424047188</v>
      </c>
    </row>
    <row r="93" spans="1:21" x14ac:dyDescent="0.3">
      <c r="A93" s="42" t="s">
        <v>95</v>
      </c>
      <c r="B93" s="23" t="s">
        <v>17</v>
      </c>
      <c r="C93" s="23" t="s">
        <v>326</v>
      </c>
      <c r="D93" s="44"/>
      <c r="E93" s="44"/>
      <c r="F93" s="44">
        <v>42698</v>
      </c>
      <c r="G93" s="32">
        <v>0.15</v>
      </c>
      <c r="H93" s="18">
        <v>249.12401338140472</v>
      </c>
      <c r="I93" s="21">
        <f>[1]mol!L81</f>
        <v>79.824667796810971</v>
      </c>
      <c r="J93" s="36">
        <f>[1]mol!T81</f>
        <v>5306.25</v>
      </c>
      <c r="K93" s="36">
        <f>[1]mol!Y81</f>
        <v>1781.227041418857</v>
      </c>
      <c r="L93" s="37">
        <f>[1]mol!AC81</f>
        <v>58.314555875830912</v>
      </c>
      <c r="M93" s="36">
        <f>[1]mol!AE81</f>
        <v>2896.5233491051226</v>
      </c>
      <c r="N93" s="36">
        <f>[1]mol!AG81</f>
        <v>2545.0371775038675</v>
      </c>
      <c r="O93" s="36" t="s">
        <v>324</v>
      </c>
      <c r="P93" s="21">
        <v>2030.3379827158583</v>
      </c>
      <c r="Q93" s="21"/>
      <c r="R93" s="9" t="s">
        <v>374</v>
      </c>
      <c r="S93" s="36">
        <v>16.717879855991981</v>
      </c>
      <c r="T93" s="21">
        <v>20.926832564123274</v>
      </c>
      <c r="U93" s="29">
        <v>2.1190732722877832</v>
      </c>
    </row>
    <row r="94" spans="1:21" x14ac:dyDescent="0.3">
      <c r="A94" s="42" t="s">
        <v>96</v>
      </c>
      <c r="B94" s="23" t="s">
        <v>17</v>
      </c>
      <c r="C94" s="23" t="s">
        <v>326</v>
      </c>
      <c r="D94" s="44"/>
      <c r="E94" s="44"/>
      <c r="F94" s="44">
        <v>42698</v>
      </c>
      <c r="G94" s="32">
        <v>0.16597222222222222</v>
      </c>
      <c r="H94" s="18">
        <v>559.19176716841707</v>
      </c>
      <c r="I94" s="21">
        <f>[1]mol!L82</f>
        <v>33.00171778172043</v>
      </c>
      <c r="J94" s="36">
        <f>[1]mol!T82</f>
        <v>2706.2499999999995</v>
      </c>
      <c r="K94" s="36">
        <f>[1]mol!Y82</f>
        <v>807.31560167848556</v>
      </c>
      <c r="L94" s="37">
        <f>[1]mol!AC82</f>
        <v>45.014744886606316</v>
      </c>
      <c r="M94" s="36">
        <f>[1]mol!AE82</f>
        <v>1553.178358362477</v>
      </c>
      <c r="N94" s="36">
        <f>[1]mol!AG82</f>
        <v>1429.7120614801138</v>
      </c>
      <c r="O94" s="36" t="s">
        <v>324</v>
      </c>
      <c r="P94" s="21">
        <v>1372.6094684685543</v>
      </c>
      <c r="Q94" s="21"/>
      <c r="R94" s="9" t="s">
        <v>374</v>
      </c>
      <c r="S94" s="36">
        <v>13.294115234274528</v>
      </c>
      <c r="T94" s="21">
        <v>23.050788674787984</v>
      </c>
      <c r="U94" s="29">
        <v>3.4064088141623947</v>
      </c>
    </row>
    <row r="95" spans="1:21" x14ac:dyDescent="0.3">
      <c r="A95" s="42" t="s">
        <v>97</v>
      </c>
      <c r="B95" s="23" t="s">
        <v>17</v>
      </c>
      <c r="C95" s="23" t="s">
        <v>326</v>
      </c>
      <c r="D95" s="44"/>
      <c r="E95" s="44"/>
      <c r="F95" s="44">
        <v>42698</v>
      </c>
      <c r="G95" s="32">
        <v>0.18124999999999999</v>
      </c>
      <c r="H95" s="18">
        <v>1476.9659401601291</v>
      </c>
      <c r="I95" s="21">
        <f>[1]mol!L83</f>
        <v>20.30874940413565</v>
      </c>
      <c r="J95" s="36">
        <f>[1]mol!T83</f>
        <v>1748.4375000000002</v>
      </c>
      <c r="K95" s="36">
        <f>[1]mol!Y83</f>
        <v>480.64856673207265</v>
      </c>
      <c r="L95" s="37">
        <f>[1]mol!AC83</f>
        <v>40.922495351460292</v>
      </c>
      <c r="M95" s="36">
        <f>[1]mol!AE83</f>
        <v>1073.8531166426662</v>
      </c>
      <c r="N95" s="36">
        <f>[1]mol!AG83</f>
        <v>1074.4049104246717</v>
      </c>
      <c r="O95" s="36" t="s">
        <v>324</v>
      </c>
      <c r="P95" s="21">
        <v>1300.9033668140728</v>
      </c>
      <c r="Q95" s="21"/>
      <c r="R95" s="9" t="s">
        <v>374</v>
      </c>
      <c r="S95" s="36">
        <v>10.424630979191717</v>
      </c>
      <c r="T95" s="21">
        <v>26.124526349303967</v>
      </c>
      <c r="U95" s="29">
        <v>2.6216197473839613</v>
      </c>
    </row>
    <row r="96" spans="1:21" x14ac:dyDescent="0.3">
      <c r="A96" s="42" t="s">
        <v>98</v>
      </c>
      <c r="B96" s="23" t="s">
        <v>17</v>
      </c>
      <c r="C96" s="23" t="s">
        <v>326</v>
      </c>
      <c r="D96" s="44"/>
      <c r="E96" s="44"/>
      <c r="F96" s="44">
        <v>42698</v>
      </c>
      <c r="G96" s="32">
        <v>0.18888888888888888</v>
      </c>
      <c r="H96" s="18">
        <v>1450.1846766193012</v>
      </c>
      <c r="I96" s="21">
        <f>[1]mol!L84</f>
        <v>45.41262019535889</v>
      </c>
      <c r="J96" s="36">
        <f>[1]mol!T84</f>
        <v>5550.0000000000009</v>
      </c>
      <c r="K96" s="36">
        <f>[1]mol!Y84</f>
        <v>994.35531542942795</v>
      </c>
      <c r="L96" s="37">
        <f>[1]mol!AC84</f>
        <v>61.895274219083689</v>
      </c>
      <c r="M96" s="36">
        <f>[1]mol!AE84</f>
        <v>3116.6426661180826</v>
      </c>
      <c r="N96" s="36">
        <f>[1]mol!AG84</f>
        <v>3017.8651629322812</v>
      </c>
      <c r="O96" s="36" t="s">
        <v>324</v>
      </c>
      <c r="P96" s="21">
        <v>2179.8536275538768</v>
      </c>
      <c r="Q96" s="21"/>
      <c r="R96" s="9" t="s">
        <v>374</v>
      </c>
      <c r="S96" s="36">
        <v>20.97620985510709</v>
      </c>
      <c r="T96" s="21">
        <v>44.352288842311509</v>
      </c>
      <c r="U96" s="29">
        <v>2.1212825349774591</v>
      </c>
    </row>
    <row r="97" spans="1:21" x14ac:dyDescent="0.3">
      <c r="A97" s="42" t="s">
        <v>99</v>
      </c>
      <c r="B97" s="23" t="s">
        <v>17</v>
      </c>
      <c r="C97" s="23" t="s">
        <v>326</v>
      </c>
      <c r="D97" s="44"/>
      <c r="E97" s="44"/>
      <c r="F97" s="44">
        <v>42698</v>
      </c>
      <c r="G97" s="32">
        <v>0.26250000000000001</v>
      </c>
      <c r="H97" s="18">
        <v>604.24129481835053</v>
      </c>
      <c r="I97" s="21">
        <f>[1]mol!L85</f>
        <v>45.976752123251543</v>
      </c>
      <c r="J97" s="36">
        <f>[1]mol!T85</f>
        <v>4943.75</v>
      </c>
      <c r="K97" s="36">
        <f>[1]mol!Y85</f>
        <v>925.62909502791899</v>
      </c>
      <c r="L97" s="37">
        <f>[1]mol!AC85</f>
        <v>58.826087067724167</v>
      </c>
      <c r="M97" s="36">
        <f>[1]mol!AE85</f>
        <v>2816.2929438387164</v>
      </c>
      <c r="N97" s="36">
        <f>[1]mol!AG85</f>
        <v>2623.6339138679577</v>
      </c>
      <c r="O97" s="36" t="s">
        <v>324</v>
      </c>
      <c r="P97" s="21">
        <v>1930.8321453857386</v>
      </c>
      <c r="Q97" s="21"/>
      <c r="R97" s="9" t="s">
        <v>374</v>
      </c>
      <c r="S97" s="36">
        <v>14.731796653802592</v>
      </c>
      <c r="T97" s="21" t="s">
        <v>374</v>
      </c>
      <c r="U97" s="29">
        <v>2.1158617517574507</v>
      </c>
    </row>
    <row r="98" spans="1:21" x14ac:dyDescent="0.3">
      <c r="A98" s="42" t="s">
        <v>100</v>
      </c>
      <c r="B98" s="23" t="s">
        <v>17</v>
      </c>
      <c r="C98" s="23" t="s">
        <v>326</v>
      </c>
      <c r="D98" s="44"/>
      <c r="E98" s="44"/>
      <c r="F98" s="44">
        <v>42698</v>
      </c>
      <c r="G98" s="32">
        <v>0.30694444444444441</v>
      </c>
      <c r="H98" s="18">
        <v>942.94175823961268</v>
      </c>
      <c r="I98" s="21">
        <f>[1]mol!L86</f>
        <v>47.38708194298318</v>
      </c>
      <c r="J98" s="36">
        <f>[1]mol!T86</f>
        <v>6318.7499999999991</v>
      </c>
      <c r="K98" s="36">
        <f>[1]mol!Y86</f>
        <v>1172.6955076105589</v>
      </c>
      <c r="L98" s="37">
        <f>[1]mol!AC86</f>
        <v>63.429867794763453</v>
      </c>
      <c r="M98" s="36">
        <f>[1]mol!AE86</f>
        <v>3641.226085167661</v>
      </c>
      <c r="N98" s="36">
        <f>[1]mol!AG86</f>
        <v>3395.8780378262381</v>
      </c>
      <c r="O98" s="36" t="s">
        <v>324</v>
      </c>
      <c r="P98" s="21">
        <v>2625.4465394501408</v>
      </c>
      <c r="Q98" s="21"/>
      <c r="R98" s="9">
        <v>2.6623648296291921E-2</v>
      </c>
      <c r="S98" s="36">
        <v>14.804973322011621</v>
      </c>
      <c r="T98" s="21">
        <v>15.754559693205609</v>
      </c>
      <c r="U98" s="29">
        <v>2.1167398668049904</v>
      </c>
    </row>
    <row r="99" spans="1:21" x14ac:dyDescent="0.3">
      <c r="A99" s="42" t="s">
        <v>111</v>
      </c>
      <c r="B99" s="23" t="s">
        <v>17</v>
      </c>
      <c r="C99" s="23" t="s">
        <v>326</v>
      </c>
      <c r="D99" s="23">
        <v>44.140340000000002</v>
      </c>
      <c r="E99" s="23">
        <v>6.3632999999999997</v>
      </c>
      <c r="F99" s="44">
        <v>42716</v>
      </c>
      <c r="G99" s="32">
        <v>0.66666666666666663</v>
      </c>
      <c r="H99" s="34">
        <v>1.9165686197994023</v>
      </c>
      <c r="I99" s="21">
        <f>[1]mol!L97</f>
        <v>534.79706764223886</v>
      </c>
      <c r="J99" s="36">
        <f>[1]mol!T97</f>
        <v>11109.375</v>
      </c>
      <c r="K99" s="36">
        <f>[1]mol!Y97</f>
        <v>5228.4124634565715</v>
      </c>
      <c r="L99" s="37">
        <f>[1]mol!AC97</f>
        <v>76.218147592094795</v>
      </c>
      <c r="M99" s="36">
        <f>[1]mol!AE97</f>
        <v>5311.6642666118078</v>
      </c>
      <c r="N99" s="36">
        <f>[1]mol!AG97</f>
        <v>4486.2518089725036</v>
      </c>
      <c r="O99" s="36">
        <v>2768.85208019024</v>
      </c>
      <c r="P99" s="21">
        <v>2146.9156945750497</v>
      </c>
      <c r="Q99" s="21"/>
      <c r="R99" s="9" t="s">
        <v>374</v>
      </c>
      <c r="S99" s="36">
        <v>24.774547511426341</v>
      </c>
      <c r="T99" s="21">
        <v>13.317176878988626</v>
      </c>
      <c r="U99" s="29">
        <v>0.96702107661567338</v>
      </c>
    </row>
    <row r="100" spans="1:21" x14ac:dyDescent="0.3">
      <c r="A100" s="49" t="s">
        <v>113</v>
      </c>
      <c r="B100" s="23" t="s">
        <v>17</v>
      </c>
      <c r="C100" s="23" t="s">
        <v>326</v>
      </c>
      <c r="D100" s="44"/>
      <c r="E100" s="44"/>
      <c r="F100" s="44">
        <v>42762</v>
      </c>
      <c r="G100" s="32">
        <v>0.54166666666666663</v>
      </c>
      <c r="H100" s="34">
        <v>1.9165686197994023</v>
      </c>
      <c r="I100" s="21">
        <f>[1]mol!L100</f>
        <v>1059.1576946184632</v>
      </c>
      <c r="J100" s="36">
        <f>[1]mol!T100</f>
        <v>9609.375</v>
      </c>
      <c r="K100" s="36">
        <f>[1]mol!Y100</f>
        <v>6100.5395008301521</v>
      </c>
      <c r="L100" s="37">
        <f>[1]mol!AC100</f>
        <v>71.102835673162247</v>
      </c>
      <c r="M100" s="36">
        <f>[1]mol!AE100</f>
        <v>4653.3635054515535</v>
      </c>
      <c r="N100" s="36">
        <f>[1]mol!AG100</f>
        <v>3969.7589700084832</v>
      </c>
      <c r="O100" s="36" t="s">
        <v>324</v>
      </c>
      <c r="P100" s="21">
        <v>3139.9795928049239</v>
      </c>
      <c r="Q100" s="21"/>
      <c r="R100" s="9" t="s">
        <v>374</v>
      </c>
      <c r="S100" s="36">
        <v>19.052199659995814</v>
      </c>
      <c r="T100" s="21">
        <v>45.469698727097423</v>
      </c>
      <c r="U100" s="29">
        <v>1.6726089845770484</v>
      </c>
    </row>
    <row r="101" spans="1:21" x14ac:dyDescent="0.3">
      <c r="A101" s="49" t="s">
        <v>114</v>
      </c>
      <c r="B101" s="23" t="s">
        <v>17</v>
      </c>
      <c r="C101" s="23" t="s">
        <v>326</v>
      </c>
      <c r="D101" s="44"/>
      <c r="E101" s="44"/>
      <c r="F101" s="44">
        <v>42771</v>
      </c>
      <c r="G101" s="32">
        <v>0.46180555555555558</v>
      </c>
      <c r="H101" s="18">
        <v>196.51097469471597</v>
      </c>
      <c r="I101" s="21">
        <f>[1]mol!L101</f>
        <v>64.311039779762893</v>
      </c>
      <c r="J101" s="36">
        <f>[1]mol!T101</f>
        <v>4843.75</v>
      </c>
      <c r="K101" s="36">
        <f>[1]mol!Y101</f>
        <v>1702.4963712120652</v>
      </c>
      <c r="L101" s="37">
        <f>[1]mol!AC101</f>
        <v>60.872211835297179</v>
      </c>
      <c r="M101" s="36">
        <f>[1]mol!AE101</f>
        <v>2600.2880065830077</v>
      </c>
      <c r="N101" s="36">
        <f>[1]mol!AG101</f>
        <v>2450.2220669694098</v>
      </c>
      <c r="O101" s="36" t="s">
        <v>324</v>
      </c>
      <c r="P101" s="21">
        <v>2112.5776903724345</v>
      </c>
      <c r="Q101" s="21"/>
      <c r="R101" s="9">
        <v>2.730098486575341E-2</v>
      </c>
      <c r="S101" s="36">
        <v>16.068904927325985</v>
      </c>
      <c r="T101" s="21" t="s">
        <v>374</v>
      </c>
      <c r="U101" s="29">
        <v>2.0644832763485521</v>
      </c>
    </row>
    <row r="102" spans="1:21" x14ac:dyDescent="0.3">
      <c r="A102" s="49" t="s">
        <v>115</v>
      </c>
      <c r="B102" s="23" t="s">
        <v>17</v>
      </c>
      <c r="C102" s="23" t="s">
        <v>326</v>
      </c>
      <c r="D102" s="44"/>
      <c r="E102" s="44"/>
      <c r="F102" s="44">
        <v>42771</v>
      </c>
      <c r="G102" s="32">
        <v>0.54722222222222217</v>
      </c>
      <c r="H102" s="18">
        <v>232.64561955962253</v>
      </c>
      <c r="I102" s="21">
        <f>[1]mol!L102</f>
        <v>34.694113565398403</v>
      </c>
      <c r="J102" s="36">
        <f>[1]mol!T102</f>
        <v>4312.5</v>
      </c>
      <c r="K102" s="36">
        <f>[1]mol!Y102</f>
        <v>1048.2923491622578</v>
      </c>
      <c r="L102" s="37">
        <f>[1]mol!AC102</f>
        <v>56.779962300151155</v>
      </c>
      <c r="M102" s="36">
        <f>[1]mol!AE102</f>
        <v>2151.8206130425842</v>
      </c>
      <c r="N102" s="36">
        <f>[1]mol!AG102</f>
        <v>2080.9421627825741</v>
      </c>
      <c r="O102" s="36" t="s">
        <v>324</v>
      </c>
      <c r="P102" s="21">
        <v>910.9037495473267</v>
      </c>
      <c r="Q102" s="21"/>
      <c r="R102" s="9">
        <v>2.3906702646967284E-2</v>
      </c>
      <c r="S102" s="36">
        <v>12.645012099193114</v>
      </c>
      <c r="T102" s="21" t="s">
        <v>374</v>
      </c>
      <c r="U102" s="29">
        <v>1.8032848305654068</v>
      </c>
    </row>
    <row r="103" spans="1:21" x14ac:dyDescent="0.3">
      <c r="A103" s="49" t="s">
        <v>116</v>
      </c>
      <c r="B103" s="23" t="s">
        <v>17</v>
      </c>
      <c r="C103" s="23" t="s">
        <v>326</v>
      </c>
      <c r="D103" s="44"/>
      <c r="E103" s="44"/>
      <c r="F103" s="44">
        <v>42771</v>
      </c>
      <c r="G103" s="32">
        <v>0.64583333333333337</v>
      </c>
      <c r="H103" s="18">
        <v>273.34944881764375</v>
      </c>
      <c r="I103" s="21">
        <f>[1]mol!L103</f>
        <v>32.43758585382777</v>
      </c>
      <c r="J103" s="36">
        <f>[1]mol!T103</f>
        <v>4162.5</v>
      </c>
      <c r="K103" s="36">
        <f>[1]mol!Y103</f>
        <v>877.34675031546647</v>
      </c>
      <c r="L103" s="37">
        <f>[1]mol!AC103</f>
        <v>54.478071936631508</v>
      </c>
      <c r="M103" s="36">
        <f>[1]mol!AE103</f>
        <v>2324.6245628471506</v>
      </c>
      <c r="N103" s="36">
        <f>[1]mol!AG103</f>
        <v>2336.693447776835</v>
      </c>
      <c r="O103" s="36" t="s">
        <v>324</v>
      </c>
      <c r="P103" s="21">
        <v>1897.0232576462429</v>
      </c>
      <c r="Q103" s="21"/>
      <c r="R103" s="9">
        <v>2.7351324834259283E-2</v>
      </c>
      <c r="S103" s="36">
        <v>6.8364340265342509</v>
      </c>
      <c r="T103" s="21">
        <v>3.5931946995753625</v>
      </c>
      <c r="U103" s="29">
        <v>1.6220842416002934</v>
      </c>
    </row>
    <row r="104" spans="1:21" x14ac:dyDescent="0.3">
      <c r="A104" s="48" t="s">
        <v>117</v>
      </c>
      <c r="B104" s="23" t="s">
        <v>17</v>
      </c>
      <c r="C104" s="23" t="s">
        <v>326</v>
      </c>
      <c r="D104" s="44"/>
      <c r="E104" s="44"/>
      <c r="F104" s="44">
        <v>42771</v>
      </c>
      <c r="G104" s="32">
        <v>0.76041666666666663</v>
      </c>
      <c r="H104" s="18">
        <v>140.62659530866608</v>
      </c>
      <c r="I104" s="21">
        <f>[1]mol!L104</f>
        <v>49.925675618500144</v>
      </c>
      <c r="J104" s="36">
        <f>[1]mol!T104</f>
        <v>5562.5</v>
      </c>
      <c r="K104" s="36">
        <f>[1]mol!Y104</f>
        <v>1269.260197035464</v>
      </c>
      <c r="L104" s="37">
        <f>[1]mol!AC104</f>
        <v>60.104915047457304</v>
      </c>
      <c r="M104" s="36">
        <f>[1]mol!AE104</f>
        <v>3139.2717547829661</v>
      </c>
      <c r="N104" s="36">
        <f>[1]mol!AG104</f>
        <v>3083.9862268576271</v>
      </c>
      <c r="O104" s="36" t="s">
        <v>324</v>
      </c>
      <c r="P104" s="21">
        <v>2600.9553997456092</v>
      </c>
      <c r="Q104" s="21"/>
      <c r="R104" s="9">
        <v>3.1461739752957039E-2</v>
      </c>
      <c r="S104" s="36">
        <v>11.202566419752706</v>
      </c>
      <c r="T104" s="21">
        <v>40.805632457291743</v>
      </c>
      <c r="U104" s="29">
        <v>2.5896034788211297</v>
      </c>
    </row>
    <row r="105" spans="1:21" x14ac:dyDescent="0.3">
      <c r="A105" s="49" t="s">
        <v>128</v>
      </c>
      <c r="B105" s="23" t="s">
        <v>17</v>
      </c>
      <c r="C105" s="23" t="s">
        <v>326</v>
      </c>
      <c r="D105" s="44"/>
      <c r="E105" s="44"/>
      <c r="F105" s="44">
        <v>42786</v>
      </c>
      <c r="G105" s="32">
        <v>0.5625</v>
      </c>
      <c r="H105" s="34">
        <v>2.1327816479702157</v>
      </c>
      <c r="I105" s="21">
        <f>[1]mol!L115</f>
        <v>411.25217543374691</v>
      </c>
      <c r="J105" s="36">
        <f>[1]mol!T115</f>
        <v>9828.125</v>
      </c>
      <c r="K105" s="36">
        <f>[1]mol!Y115</f>
        <v>5110.96892226412</v>
      </c>
      <c r="L105" s="37">
        <f>[1]mol!AC115</f>
        <v>80.566162723187446</v>
      </c>
      <c r="M105" s="36">
        <f>[1]mol!AE115</f>
        <v>5313.7214564904334</v>
      </c>
      <c r="N105" s="36">
        <f>[1]mol!AG115</f>
        <v>4544.8874694346023</v>
      </c>
      <c r="O105" s="36" t="s">
        <v>324</v>
      </c>
      <c r="P105" s="21">
        <v>4841.2507614036303</v>
      </c>
      <c r="Q105" s="21"/>
      <c r="R105" s="9" t="s">
        <v>374</v>
      </c>
      <c r="S105" s="36">
        <v>21.316870883525404</v>
      </c>
      <c r="T105" s="21">
        <v>28.176870043117685</v>
      </c>
      <c r="U105" s="29">
        <v>1.2651573015121358</v>
      </c>
    </row>
    <row r="106" spans="1:21" x14ac:dyDescent="0.3">
      <c r="A106" s="49" t="s">
        <v>130</v>
      </c>
      <c r="B106" s="23" t="s">
        <v>17</v>
      </c>
      <c r="C106" s="23" t="s">
        <v>326</v>
      </c>
      <c r="D106" s="44"/>
      <c r="E106" s="44"/>
      <c r="F106" s="44">
        <v>42795</v>
      </c>
      <c r="G106" s="32">
        <v>0.64583333333333337</v>
      </c>
      <c r="H106" s="34">
        <v>1.7086796344944153</v>
      </c>
      <c r="I106" s="21">
        <f>[1]mol!L117</f>
        <v>583.8765453689</v>
      </c>
      <c r="J106" s="36">
        <f>[1]mol!T117</f>
        <v>10578.125</v>
      </c>
      <c r="K106" s="36">
        <f>[1]mol!Y117</f>
        <v>5328.4569615094024</v>
      </c>
      <c r="L106" s="37">
        <f>[1]mol!AC117</f>
        <v>81.589225106973956</v>
      </c>
      <c r="M106" s="36">
        <f>[1]mol!AE117</f>
        <v>4887.8831516148939</v>
      </c>
      <c r="N106" s="36">
        <f>[1]mol!AG117</f>
        <v>4169.3697290283944</v>
      </c>
      <c r="O106" s="36" t="s">
        <v>324</v>
      </c>
      <c r="P106" s="21">
        <v>1784.4254025340547</v>
      </c>
      <c r="Q106" s="21"/>
      <c r="R106" s="9">
        <v>3.1869970342403679E-2</v>
      </c>
      <c r="S106" s="36">
        <v>18.817943874166495</v>
      </c>
      <c r="T106" s="21">
        <v>28.486027662736412</v>
      </c>
      <c r="U106" s="29">
        <v>1.6139684392914659</v>
      </c>
    </row>
    <row r="107" spans="1:21" x14ac:dyDescent="0.3">
      <c r="A107" s="49" t="s">
        <v>133</v>
      </c>
      <c r="B107" s="23" t="s">
        <v>17</v>
      </c>
      <c r="C107" s="23" t="s">
        <v>326</v>
      </c>
      <c r="D107" s="44"/>
      <c r="E107" s="44"/>
      <c r="F107" s="44">
        <v>42815</v>
      </c>
      <c r="G107" s="32">
        <v>0.45694444444444443</v>
      </c>
      <c r="H107" s="34">
        <v>1.7086796344944153</v>
      </c>
      <c r="I107" s="21">
        <f>[1]mol!L120</f>
        <v>458.92132334067645</v>
      </c>
      <c r="J107" s="36">
        <f>[1]mol!T120</f>
        <v>10812.5</v>
      </c>
      <c r="K107" s="36">
        <f>[1]mol!Y120</f>
        <v>5106.6191614792151</v>
      </c>
      <c r="L107" s="37">
        <f>[1]mol!AC120</f>
        <v>92.842911328625533</v>
      </c>
      <c r="M107" s="36">
        <f>[1]mol!AE120</f>
        <v>5245.8341904957833</v>
      </c>
      <c r="N107" s="36">
        <f>[1]mol!AG120</f>
        <v>4438.8442537052742</v>
      </c>
      <c r="O107" s="36" t="s">
        <v>324</v>
      </c>
      <c r="P107" s="21">
        <v>2484.8976378692792</v>
      </c>
      <c r="Q107" s="21"/>
      <c r="R107" s="9">
        <v>2.8881878170199857E-2</v>
      </c>
      <c r="S107" s="36">
        <v>23.671983099871056</v>
      </c>
      <c r="T107" s="21">
        <v>27.194684671935224</v>
      </c>
      <c r="U107" s="29">
        <v>2.1785987834493614</v>
      </c>
    </row>
    <row r="108" spans="1:21" x14ac:dyDescent="0.3">
      <c r="A108" s="42" t="s">
        <v>136</v>
      </c>
      <c r="B108" s="23" t="s">
        <v>17</v>
      </c>
      <c r="C108" s="23" t="s">
        <v>328</v>
      </c>
      <c r="D108" s="23">
        <v>44.140509999999999</v>
      </c>
      <c r="E108" s="43">
        <v>6.3631399999999996</v>
      </c>
      <c r="F108" s="44">
        <v>42820</v>
      </c>
      <c r="G108" s="32">
        <v>0.61111111111111105</v>
      </c>
      <c r="H108" s="18"/>
      <c r="I108" s="21">
        <f>[1]mol!L124</f>
        <v>51.053939474285457</v>
      </c>
      <c r="J108" s="36">
        <f>[1]mol!T124</f>
        <v>10703.125</v>
      </c>
      <c r="K108" s="36">
        <f>[1]mol!Y124</f>
        <v>4682.5174849509158</v>
      </c>
      <c r="L108" s="37">
        <f>[1]mol!AC124</f>
        <v>82.868053086707093</v>
      </c>
      <c r="M108" s="36">
        <f>[1]mol!AE124</f>
        <v>6297.0582184735649</v>
      </c>
      <c r="N108" s="36">
        <f>[1]mol!AG124</f>
        <v>3864.9633215230301</v>
      </c>
      <c r="O108" s="36" t="s">
        <v>324</v>
      </c>
      <c r="P108" s="21">
        <v>3632.124678556524</v>
      </c>
      <c r="Q108" s="21"/>
      <c r="R108" s="9">
        <v>4.1762606011543649E-2</v>
      </c>
      <c r="S108" s="36">
        <v>21.138811078288203</v>
      </c>
      <c r="T108" s="21">
        <v>20.154086165963736</v>
      </c>
      <c r="U108" s="29">
        <v>3.6810770265986426</v>
      </c>
    </row>
    <row r="109" spans="1:21" x14ac:dyDescent="0.3">
      <c r="A109" s="42" t="s">
        <v>141</v>
      </c>
      <c r="B109" s="23" t="s">
        <v>17</v>
      </c>
      <c r="C109" s="23" t="s">
        <v>328</v>
      </c>
      <c r="D109" s="23">
        <v>44.14085</v>
      </c>
      <c r="E109" s="43">
        <v>6.3678499999999998</v>
      </c>
      <c r="F109" s="44">
        <v>42820</v>
      </c>
      <c r="G109" s="32">
        <v>0.66388888888888886</v>
      </c>
      <c r="H109" s="18"/>
      <c r="I109" s="21">
        <f>[1]mol!L127</f>
        <v>91.389372318610441</v>
      </c>
      <c r="J109" s="36">
        <f>[1]mol!T127</f>
        <v>12562.499999999998</v>
      </c>
      <c r="K109" s="36">
        <f>[1]mol!Y127</f>
        <v>5402.4028948527975</v>
      </c>
      <c r="L109" s="37">
        <f>[1]mol!AC127</f>
        <v>97.446692055664812</v>
      </c>
      <c r="M109" s="36">
        <f>[1]mol!AE127</f>
        <v>6103.6823698827411</v>
      </c>
      <c r="N109" s="36">
        <f>[1]mol!AG127</f>
        <v>5594.0915215330106</v>
      </c>
      <c r="O109" s="36" t="s">
        <v>324</v>
      </c>
      <c r="P109" s="21">
        <v>3679.0079974213618</v>
      </c>
      <c r="Q109" s="21"/>
      <c r="R109" s="9">
        <v>3.7975341942634668E-2</v>
      </c>
      <c r="S109" s="36">
        <v>30.725361502105699</v>
      </c>
      <c r="T109" s="21">
        <v>28.449590675034699</v>
      </c>
      <c r="U109" s="29">
        <v>4.4675064484900151</v>
      </c>
    </row>
    <row r="110" spans="1:21" x14ac:dyDescent="0.3">
      <c r="A110" s="42" t="s">
        <v>144</v>
      </c>
      <c r="B110" s="23" t="s">
        <v>17</v>
      </c>
      <c r="C110" s="23" t="s">
        <v>145</v>
      </c>
      <c r="D110" s="51">
        <v>44.14038</v>
      </c>
      <c r="E110" s="43">
        <v>6.3629199999999999</v>
      </c>
      <c r="F110" s="44">
        <v>42821</v>
      </c>
      <c r="G110" s="23"/>
      <c r="H110" s="18"/>
      <c r="I110" s="21">
        <f>[1]mol!L130</f>
        <v>29.301012334744602</v>
      </c>
      <c r="J110" s="36">
        <f>[1]mol!T130</f>
        <v>11.128125000000001</v>
      </c>
      <c r="K110" s="36">
        <f>[1]mol!Y130</f>
        <v>30.013349415848875</v>
      </c>
      <c r="L110" s="37">
        <f>[1]mol!AC130</f>
        <v>65.987523754229727</v>
      </c>
      <c r="M110" s="36">
        <f>[1]mol!AE130</f>
        <v>81.876157169306722</v>
      </c>
      <c r="N110" s="36">
        <f>[1]mol!AG130</f>
        <v>1371.0764010180148</v>
      </c>
      <c r="O110" s="36" t="s">
        <v>324</v>
      </c>
      <c r="P110" s="21">
        <v>2950.3487272099769</v>
      </c>
      <c r="Q110" s="21"/>
      <c r="R110" s="9">
        <v>0.2353926790100842</v>
      </c>
      <c r="S110" s="36">
        <v>151.35827999257623</v>
      </c>
      <c r="T110" s="21">
        <v>17.392563139709363</v>
      </c>
      <c r="U110" s="29">
        <v>5.9982309610733147</v>
      </c>
    </row>
    <row r="111" spans="1:21" x14ac:dyDescent="0.3">
      <c r="A111" s="42" t="s">
        <v>146</v>
      </c>
      <c r="B111" s="23" t="s">
        <v>17</v>
      </c>
      <c r="C111" s="23" t="s">
        <v>147</v>
      </c>
      <c r="D111" s="23">
        <v>44.140610000000002</v>
      </c>
      <c r="E111" s="23">
        <v>6.3627700000000003</v>
      </c>
      <c r="F111" s="44">
        <v>42822</v>
      </c>
      <c r="G111" s="32">
        <v>0.42986111111111108</v>
      </c>
      <c r="H111" s="18"/>
      <c r="I111" s="21" t="s">
        <v>324</v>
      </c>
      <c r="J111" s="21" t="s">
        <v>324</v>
      </c>
      <c r="K111" s="36">
        <f>[1]mol!Y132</f>
        <v>30.013349415848875</v>
      </c>
      <c r="L111" s="37">
        <f>[1]mol!AC132</f>
        <v>54.222306340684888</v>
      </c>
      <c r="M111" s="36">
        <f>[1]mol!AE132</f>
        <v>290.47521086196252</v>
      </c>
      <c r="N111" s="36">
        <f>[1]mol!AG132</f>
        <v>1013.0246020260491</v>
      </c>
      <c r="O111" s="36" t="s">
        <v>324</v>
      </c>
      <c r="P111" s="21" t="s">
        <v>324</v>
      </c>
      <c r="Q111" s="21"/>
      <c r="R111" s="9">
        <v>8.7366019642654863E-2</v>
      </c>
      <c r="S111" s="36">
        <v>244.0330802590278</v>
      </c>
      <c r="T111" s="21">
        <v>55.574333728060196</v>
      </c>
      <c r="U111" s="29">
        <v>1.9254878608542285</v>
      </c>
    </row>
    <row r="112" spans="1:21" x14ac:dyDescent="0.3">
      <c r="A112" s="42" t="s">
        <v>149</v>
      </c>
      <c r="B112" s="23" t="s">
        <v>17</v>
      </c>
      <c r="C112" s="23" t="s">
        <v>328</v>
      </c>
      <c r="D112" s="52">
        <v>44.141199999999998</v>
      </c>
      <c r="E112" s="52">
        <v>6.3708400000000003</v>
      </c>
      <c r="F112" s="44">
        <v>42822</v>
      </c>
      <c r="G112" s="32">
        <v>0.49513888888888885</v>
      </c>
      <c r="H112" s="34"/>
      <c r="I112" s="21">
        <f>[1]mol!L134</f>
        <v>281.21976605448953</v>
      </c>
      <c r="J112" s="36">
        <f>[1]mol!T134</f>
        <v>6796.8749999999991</v>
      </c>
      <c r="K112" s="36">
        <f>[1]mol!Y134</f>
        <v>3151.4016886641321</v>
      </c>
      <c r="L112" s="37">
        <f>[1]mol!AC134</f>
        <v>59.849149451510677</v>
      </c>
      <c r="M112" s="36">
        <f>[1]mol!AE134</f>
        <v>3968.3192758691625</v>
      </c>
      <c r="N112" s="36">
        <f>[1]mol!AG134</f>
        <v>3287.339687609162</v>
      </c>
      <c r="O112" s="36" t="s">
        <v>324</v>
      </c>
      <c r="P112" s="21">
        <v>3847.5989990178032</v>
      </c>
      <c r="Q112" s="21"/>
      <c r="R112" s="9">
        <v>4.9330088800725806E-2</v>
      </c>
      <c r="S112" s="36">
        <v>21.489339737269979</v>
      </c>
      <c r="T112" s="21">
        <v>46.698035245412903</v>
      </c>
      <c r="U112" s="29">
        <v>2.4515799520428341</v>
      </c>
    </row>
    <row r="113" spans="1:21" x14ac:dyDescent="0.3">
      <c r="A113" s="42" t="s">
        <v>150</v>
      </c>
      <c r="B113" s="23" t="s">
        <v>17</v>
      </c>
      <c r="C113" s="23" t="s">
        <v>328</v>
      </c>
      <c r="D113" s="52">
        <v>44.141041700000002</v>
      </c>
      <c r="E113" s="52">
        <v>6.3710000000000004</v>
      </c>
      <c r="F113" s="44">
        <v>42822</v>
      </c>
      <c r="G113" s="32">
        <v>0.5</v>
      </c>
      <c r="H113" s="34"/>
      <c r="I113" s="21">
        <f>[1]mol!L135</f>
        <v>214.08806663526332</v>
      </c>
      <c r="J113" s="36">
        <f>[1]mol!T135</f>
        <v>12046.875</v>
      </c>
      <c r="K113" s="36">
        <f>[1]mol!Y135</f>
        <v>5669.9131831244931</v>
      </c>
      <c r="L113" s="37">
        <f>[1]mol!AC135</f>
        <v>94.633270500251925</v>
      </c>
      <c r="M113" s="36">
        <f>[1]mol!AE135</f>
        <v>5963.793458136186</v>
      </c>
      <c r="N113" s="36">
        <f>[1]mol!AG135</f>
        <v>5620.2904336543734</v>
      </c>
      <c r="O113" s="36" t="s">
        <v>324</v>
      </c>
      <c r="P113" s="21">
        <v>4624.876170570602</v>
      </c>
      <c r="Q113" s="21"/>
      <c r="R113" s="9" t="s">
        <v>374</v>
      </c>
      <c r="S113" s="36">
        <v>36.990416248316805</v>
      </c>
      <c r="T113" s="21">
        <v>23.957365552587898</v>
      </c>
      <c r="U113" s="29">
        <v>2.6756294647539947</v>
      </c>
    </row>
    <row r="114" spans="1:21" x14ac:dyDescent="0.3">
      <c r="A114" s="42" t="s">
        <v>151</v>
      </c>
      <c r="B114" s="23" t="s">
        <v>17</v>
      </c>
      <c r="C114" s="23" t="s">
        <v>328</v>
      </c>
      <c r="D114" s="52">
        <v>44.140782999999999</v>
      </c>
      <c r="E114" s="51">
        <v>6.3677799999999998</v>
      </c>
      <c r="F114" s="44">
        <v>42822</v>
      </c>
      <c r="G114" s="32">
        <v>0.53125</v>
      </c>
      <c r="H114" s="34"/>
      <c r="I114" s="21">
        <f>[1]mol!L136</f>
        <v>124.10902413638455</v>
      </c>
      <c r="J114" s="36">
        <f>[1]mol!T136</f>
        <v>15109.375</v>
      </c>
      <c r="K114" s="36">
        <f>[1]mol!Y136</f>
        <v>6733.4296950339221</v>
      </c>
      <c r="L114" s="37">
        <f>[1]mol!AC136</f>
        <v>106.7821363077167</v>
      </c>
      <c r="M114" s="36">
        <f>[1]mol!AE136</f>
        <v>7087.0191318658717</v>
      </c>
      <c r="N114" s="36">
        <f>[1]mol!AG136</f>
        <v>6368.83077997904</v>
      </c>
      <c r="O114" s="36" t="s">
        <v>324</v>
      </c>
      <c r="P114" s="21">
        <v>3409.0526308950812</v>
      </c>
      <c r="Q114" s="21"/>
      <c r="R114" s="9">
        <v>2.5723330956162027E-2</v>
      </c>
      <c r="S114" s="36">
        <v>40.355277352994747</v>
      </c>
      <c r="T114" s="21">
        <v>16.578593760305825</v>
      </c>
      <c r="U114" s="29">
        <v>3.2257793176323237</v>
      </c>
    </row>
    <row r="115" spans="1:21" x14ac:dyDescent="0.3">
      <c r="A115" s="42" t="s">
        <v>152</v>
      </c>
      <c r="B115" s="23" t="s">
        <v>17</v>
      </c>
      <c r="C115" s="23" t="s">
        <v>328</v>
      </c>
      <c r="D115" s="52">
        <v>44.140552800000002</v>
      </c>
      <c r="E115" s="51">
        <v>6.3677799999999998</v>
      </c>
      <c r="F115" s="44">
        <v>42822</v>
      </c>
      <c r="G115" s="23"/>
      <c r="H115" s="34"/>
      <c r="I115" s="21">
        <f>[1]mol!L137</f>
        <v>73.055084662099077</v>
      </c>
      <c r="J115" s="36">
        <f>[1]mol!T137</f>
        <v>8453.125</v>
      </c>
      <c r="K115" s="36">
        <f>[1]mol!Y137</f>
        <v>4997.8751418565744</v>
      </c>
      <c r="L115" s="37">
        <f>[1]mol!AC137</f>
        <v>100.77164480297097</v>
      </c>
      <c r="M115" s="36">
        <f>[1]mol!AE137</f>
        <v>4404.4435301378317</v>
      </c>
      <c r="N115" s="36">
        <f>[1]mol!AG137</f>
        <v>3923.5989819851288</v>
      </c>
      <c r="O115" s="36" t="s">
        <v>324</v>
      </c>
      <c r="P115" s="21">
        <v>4775.4267262433705</v>
      </c>
      <c r="Q115" s="21"/>
      <c r="R115" s="9">
        <v>3.3085351958332745E-2</v>
      </c>
      <c r="S115" s="36">
        <v>29.820185421960382</v>
      </c>
      <c r="T115" s="21">
        <v>12.675518385183951</v>
      </c>
      <c r="U115" s="29">
        <v>2.1444702186651359</v>
      </c>
    </row>
    <row r="116" spans="1:21" x14ac:dyDescent="0.3">
      <c r="A116" s="42" t="s">
        <v>153</v>
      </c>
      <c r="B116" s="23" t="s">
        <v>17</v>
      </c>
      <c r="C116" s="23" t="s">
        <v>328</v>
      </c>
      <c r="D116" s="52">
        <v>44.140200999999998</v>
      </c>
      <c r="E116" s="51">
        <v>6.3656499999999996</v>
      </c>
      <c r="F116" s="44">
        <v>42822</v>
      </c>
      <c r="G116" s="23"/>
      <c r="H116" s="34"/>
      <c r="I116" s="21">
        <f>[1]mol!L138</f>
        <v>60.644182248460623</v>
      </c>
      <c r="J116" s="36">
        <f>[1]mol!T138</f>
        <v>10140.625</v>
      </c>
      <c r="K116" s="36">
        <f>[1]mol!Y138</f>
        <v>3179.6751337660185</v>
      </c>
      <c r="L116" s="37">
        <f>[1]mol!AC138</f>
        <v>69.056710905589256</v>
      </c>
      <c r="M116" s="36">
        <f>[1]mol!AE138</f>
        <v>5825.9617362682575</v>
      </c>
      <c r="N116" s="36">
        <f>[1]mol!AG138</f>
        <v>6017.0168172064468</v>
      </c>
      <c r="O116" s="36" t="s">
        <v>324</v>
      </c>
      <c r="P116" s="21">
        <v>6592.7947693725546</v>
      </c>
      <c r="Q116" s="21"/>
      <c r="R116" s="9">
        <v>5.7990726387736329E-2</v>
      </c>
      <c r="S116" s="36">
        <v>42.30607454616937</v>
      </c>
      <c r="T116" s="21">
        <v>16.188729231267914</v>
      </c>
      <c r="U116" s="29">
        <v>2.0752251207555399</v>
      </c>
    </row>
    <row r="117" spans="1:21" x14ac:dyDescent="0.3">
      <c r="A117" s="42" t="s">
        <v>160</v>
      </c>
      <c r="B117" s="23" t="s">
        <v>17</v>
      </c>
      <c r="C117" s="23" t="s">
        <v>328</v>
      </c>
      <c r="D117" s="23">
        <v>44.141579999999998</v>
      </c>
      <c r="E117" s="23">
        <v>6.3749500000000001</v>
      </c>
      <c r="F117" s="44">
        <v>42824</v>
      </c>
      <c r="G117" s="23"/>
      <c r="H117" s="34"/>
      <c r="I117" s="21">
        <f>[1]mol!L144</f>
        <v>168.95751240385076</v>
      </c>
      <c r="J117" s="36">
        <f>[1]mol!T144</f>
        <v>5500</v>
      </c>
      <c r="K117" s="36">
        <f>[1]mol!Y144</f>
        <v>1674.6579021886691</v>
      </c>
      <c r="L117" s="37">
        <f>[1]mol!AC144</f>
        <v>52.431947169058496</v>
      </c>
      <c r="M117" s="36">
        <f>[1]mol!AE144</f>
        <v>3435.5070973050811</v>
      </c>
      <c r="N117" s="36">
        <f>[1]mol!AG144</f>
        <v>2885.6230350815904</v>
      </c>
      <c r="O117" s="36" t="s">
        <v>324</v>
      </c>
      <c r="P117" s="21">
        <v>3200.3926017272183</v>
      </c>
      <c r="Q117" s="21"/>
      <c r="R117" s="9">
        <v>2.4902408459029166E-2</v>
      </c>
      <c r="S117" s="36">
        <v>12.245620616312795</v>
      </c>
      <c r="T117" s="21">
        <v>7.0641785776959143</v>
      </c>
      <c r="U117" s="29">
        <v>4.0024851984497314</v>
      </c>
    </row>
    <row r="118" spans="1:21" x14ac:dyDescent="0.3">
      <c r="A118" s="48" t="s">
        <v>163</v>
      </c>
      <c r="B118" s="23" t="s">
        <v>17</v>
      </c>
      <c r="C118" s="23" t="s">
        <v>326</v>
      </c>
      <c r="D118" s="23">
        <v>44.141249999999999</v>
      </c>
      <c r="E118" s="23">
        <v>6.3720400000000001</v>
      </c>
      <c r="F118" s="44">
        <v>42835</v>
      </c>
      <c r="G118" s="32">
        <v>0.38263888888888892</v>
      </c>
      <c r="H118" s="34">
        <v>3.3305348296139372</v>
      </c>
      <c r="I118" s="21">
        <f>[1]mol!L147</f>
        <v>311.96495612463929</v>
      </c>
      <c r="J118" s="36">
        <f>[1]mol!T147</f>
        <v>9578.125</v>
      </c>
      <c r="K118" s="36">
        <f>[1]mol!Y147</f>
        <v>1674.6579021886691</v>
      </c>
      <c r="L118" s="37">
        <f>[1]mol!AC147</f>
        <v>52.431947169058496</v>
      </c>
      <c r="M118" s="36">
        <f>[1]mol!AE147</f>
        <v>2624.9742851265169</v>
      </c>
      <c r="N118" s="36">
        <f>[1]mol!AG147</f>
        <v>2885.6230350815904</v>
      </c>
      <c r="O118" s="36" t="s">
        <v>324</v>
      </c>
      <c r="P118" s="21" t="s">
        <v>324</v>
      </c>
      <c r="Q118" s="21"/>
      <c r="R118" s="9">
        <v>1.6519764044491066E-2</v>
      </c>
      <c r="S118" s="36">
        <v>25.266335050032598</v>
      </c>
      <c r="T118" s="21">
        <v>21.99404992295192</v>
      </c>
      <c r="U118" s="29">
        <v>1.4077369362971146</v>
      </c>
    </row>
    <row r="119" spans="1:21" x14ac:dyDescent="0.3">
      <c r="A119" s="48" t="s">
        <v>167</v>
      </c>
      <c r="B119" s="23" t="s">
        <v>17</v>
      </c>
      <c r="C119" s="23" t="s">
        <v>326</v>
      </c>
      <c r="D119" s="23"/>
      <c r="E119" s="23"/>
      <c r="F119" s="44">
        <v>42853</v>
      </c>
      <c r="G119" s="32">
        <v>0.2590277777777778</v>
      </c>
      <c r="H119" s="34">
        <v>2.3570635752393021</v>
      </c>
      <c r="I119" s="21">
        <f>[1]mol!L151</f>
        <v>494.46163479791386</v>
      </c>
      <c r="J119" s="36">
        <f>[1]mol!T151</f>
        <v>10062.5</v>
      </c>
      <c r="K119" s="36">
        <f>[1]mol!Y151</f>
        <v>5328.4569615094024</v>
      </c>
      <c r="L119" s="37">
        <f>[1]mol!AC151</f>
        <v>84.658412258333485</v>
      </c>
      <c r="M119" s="36">
        <f>[1]mol!AE151</f>
        <v>4949.5988479736679</v>
      </c>
      <c r="N119" s="36">
        <f>[1]mol!AG151</f>
        <v>4111.9816358101698</v>
      </c>
      <c r="O119" s="36" t="s">
        <v>324</v>
      </c>
      <c r="P119" s="21">
        <v>2916.8147065374974</v>
      </c>
      <c r="Q119" s="21"/>
      <c r="R119" s="9">
        <v>2.3095950285123186E-2</v>
      </c>
      <c r="S119" s="36">
        <v>22.444516686930562</v>
      </c>
      <c r="T119" s="21">
        <v>25.0776115255481</v>
      </c>
      <c r="U119" s="29">
        <v>1.8193414498095863</v>
      </c>
    </row>
    <row r="120" spans="1:21" x14ac:dyDescent="0.3">
      <c r="A120" s="42" t="s">
        <v>169</v>
      </c>
      <c r="B120" s="23" t="s">
        <v>17</v>
      </c>
      <c r="C120" s="23" t="s">
        <v>326</v>
      </c>
      <c r="D120" s="44"/>
      <c r="E120" s="44"/>
      <c r="F120" s="44">
        <v>42861</v>
      </c>
      <c r="G120" s="32">
        <v>0.46458333333333335</v>
      </c>
      <c r="H120" s="18">
        <v>131.02020254949434</v>
      </c>
      <c r="I120" s="21">
        <f>[1]mol!L153</f>
        <v>170.64990818752872</v>
      </c>
      <c r="J120" s="36">
        <f>[1]mol!T153</f>
        <v>5803.1249999999991</v>
      </c>
      <c r="K120" s="36">
        <f>[1]mol!Y153</f>
        <v>2707.7260886037575</v>
      </c>
      <c r="L120" s="37">
        <f>[1]mol!AC153</f>
        <v>64.452930178549963</v>
      </c>
      <c r="M120" s="36">
        <f>[1]mol!AE153</f>
        <v>2820.4073235959686</v>
      </c>
      <c r="N120" s="36">
        <f>[1]mol!AG153</f>
        <v>2557.5128499426119</v>
      </c>
      <c r="O120" s="36" t="s">
        <v>324</v>
      </c>
      <c r="P120" s="21">
        <v>1751.1194576719438</v>
      </c>
      <c r="Q120" s="21"/>
      <c r="R120" s="9" t="s">
        <v>374</v>
      </c>
      <c r="S120" s="36">
        <v>21.336316880840815</v>
      </c>
      <c r="T120" s="21">
        <v>132.44399864183919</v>
      </c>
      <c r="U120" s="29">
        <v>6.8379375151746</v>
      </c>
    </row>
    <row r="121" spans="1:21" x14ac:dyDescent="0.3">
      <c r="A121" s="42" t="s">
        <v>170</v>
      </c>
      <c r="B121" s="23" t="s">
        <v>17</v>
      </c>
      <c r="C121" s="23" t="s">
        <v>326</v>
      </c>
      <c r="D121" s="44"/>
      <c r="E121" s="44"/>
      <c r="F121" s="44">
        <v>42861</v>
      </c>
      <c r="G121" s="32">
        <v>0.4861111111111111</v>
      </c>
      <c r="H121" s="18">
        <v>234.97514158173129</v>
      </c>
      <c r="I121" s="21">
        <f>[1]mol!L154</f>
        <v>74.46541448183072</v>
      </c>
      <c r="J121" s="36">
        <f>[1]mol!T154</f>
        <v>3960.9375</v>
      </c>
      <c r="K121" s="37" t="s">
        <v>324</v>
      </c>
      <c r="L121" s="37" t="s">
        <v>324</v>
      </c>
      <c r="M121" s="37" t="s">
        <v>324</v>
      </c>
      <c r="N121" s="37" t="s">
        <v>324</v>
      </c>
      <c r="O121" s="36" t="s">
        <v>324</v>
      </c>
      <c r="P121" s="21" t="s">
        <v>324</v>
      </c>
      <c r="Q121" s="21"/>
      <c r="R121" s="9">
        <v>2.7028390556790814E-2</v>
      </c>
      <c r="S121" s="36">
        <v>17.580478088747352</v>
      </c>
      <c r="T121" s="21">
        <v>30.569233547144787</v>
      </c>
      <c r="U121" s="29">
        <v>7.6454151213697701</v>
      </c>
    </row>
    <row r="122" spans="1:21" x14ac:dyDescent="0.3">
      <c r="A122" s="42" t="s">
        <v>171</v>
      </c>
      <c r="B122" s="23" t="s">
        <v>17</v>
      </c>
      <c r="C122" s="23" t="s">
        <v>326</v>
      </c>
      <c r="D122" s="44"/>
      <c r="E122" s="44"/>
      <c r="F122" s="44">
        <v>42861</v>
      </c>
      <c r="G122" s="32">
        <v>0.52916666666666667</v>
      </c>
      <c r="H122" s="18">
        <v>152.46872677635392</v>
      </c>
      <c r="I122" s="21">
        <f>[1]mol!L155</f>
        <v>47.95121387087584</v>
      </c>
      <c r="J122" s="36">
        <f>[1]mol!T155</f>
        <v>3434.3750000000005</v>
      </c>
      <c r="K122" s="36">
        <f>[1]mol!Y155</f>
        <v>1107.884071915465</v>
      </c>
      <c r="L122" s="37">
        <f>[1]mol!AC155</f>
        <v>60.104915047457304</v>
      </c>
      <c r="M122" s="36">
        <f>[1]mol!AE155</f>
        <v>1801.069738736885</v>
      </c>
      <c r="N122" s="36">
        <f>[1]mol!AG155</f>
        <v>1701.0579370228054</v>
      </c>
      <c r="O122" s="36" t="s">
        <v>324</v>
      </c>
      <c r="P122" s="21">
        <v>1255.5431246114258</v>
      </c>
      <c r="Q122" s="21"/>
      <c r="R122" s="9">
        <v>3.5685411512908216E-2</v>
      </c>
      <c r="S122" s="36">
        <v>20.414701833754073</v>
      </c>
      <c r="T122" s="21">
        <v>13.508234194403396</v>
      </c>
      <c r="U122" s="29">
        <v>7.5347019940142506</v>
      </c>
    </row>
    <row r="123" spans="1:21" x14ac:dyDescent="0.3">
      <c r="A123" s="49" t="s">
        <v>176</v>
      </c>
      <c r="B123" s="23" t="s">
        <v>17</v>
      </c>
      <c r="C123" s="23" t="s">
        <v>326</v>
      </c>
      <c r="D123" s="23"/>
      <c r="E123" s="23"/>
      <c r="F123" s="44">
        <v>42870</v>
      </c>
      <c r="G123" s="32">
        <v>0.32777777777777778</v>
      </c>
      <c r="H123" s="34">
        <v>2.8289280350073254</v>
      </c>
      <c r="I123" s="21">
        <f>[1]mol!L160</f>
        <v>361.89063174313947</v>
      </c>
      <c r="J123" s="36">
        <f>[1]mol!T160</f>
        <v>9187.5</v>
      </c>
      <c r="K123" s="36">
        <f>[1]mol!Y160</f>
        <v>4915.2296869433667</v>
      </c>
      <c r="L123" s="37">
        <f>[1]mol!AC160</f>
        <v>87.216068217799744</v>
      </c>
      <c r="M123" s="36">
        <f>[1]mol!AE160</f>
        <v>4912.5694301584035</v>
      </c>
      <c r="N123" s="36">
        <f>[1]mol!AG160</f>
        <v>4084.5351564449325</v>
      </c>
      <c r="O123" s="36" t="s">
        <v>324</v>
      </c>
      <c r="P123" s="21">
        <v>4259.7642966246967</v>
      </c>
      <c r="Q123" s="21"/>
      <c r="R123" s="9">
        <v>3.9205018687263317E-2</v>
      </c>
      <c r="S123" s="36">
        <v>24.625585073341163</v>
      </c>
      <c r="T123" s="21">
        <v>26.668593237922071</v>
      </c>
      <c r="U123" s="29">
        <v>2.6564598419265546</v>
      </c>
    </row>
    <row r="124" spans="1:21" x14ac:dyDescent="0.3">
      <c r="A124" s="49" t="s">
        <v>179</v>
      </c>
      <c r="B124" s="23" t="s">
        <v>17</v>
      </c>
      <c r="C124" s="23" t="s">
        <v>326</v>
      </c>
      <c r="D124" s="23"/>
      <c r="E124" s="23"/>
      <c r="F124" s="44">
        <v>42886</v>
      </c>
      <c r="G124" s="32">
        <v>0.29722222222222222</v>
      </c>
      <c r="H124" s="22">
        <v>0.38881448435380911</v>
      </c>
      <c r="I124" s="21">
        <f>[1]mol!L163</f>
        <v>722.93506559443983</v>
      </c>
      <c r="J124" s="36">
        <f>[1]mol!T163</f>
        <v>11109.375</v>
      </c>
      <c r="K124" s="36">
        <f>[1]mol!Y163</f>
        <v>6085.3153380829826</v>
      </c>
      <c r="L124" s="37">
        <f>[1]mol!AC163</f>
        <v>103.58506635838386</v>
      </c>
      <c r="M124" s="36">
        <f>[1]mol!AE163</f>
        <v>5505.0401152026334</v>
      </c>
      <c r="N124" s="36">
        <f>[1]mol!AG163</f>
        <v>4403.9123708767902</v>
      </c>
      <c r="O124" s="36" t="s">
        <v>324</v>
      </c>
      <c r="P124" s="21">
        <v>3065.1203110057709</v>
      </c>
      <c r="Q124" s="21"/>
      <c r="R124" s="9" t="s">
        <v>374</v>
      </c>
      <c r="S124" s="36">
        <v>35.37676620822257</v>
      </c>
      <c r="T124" s="21">
        <v>46.873991977017027</v>
      </c>
      <c r="U124" s="29">
        <v>2.4618973528277484</v>
      </c>
    </row>
    <row r="125" spans="1:21" x14ac:dyDescent="0.3">
      <c r="A125" s="49" t="s">
        <v>181</v>
      </c>
      <c r="B125" s="23" t="s">
        <v>17</v>
      </c>
      <c r="C125" s="23" t="s">
        <v>326</v>
      </c>
      <c r="D125" s="23"/>
      <c r="E125" s="23"/>
      <c r="F125" s="44">
        <v>42898</v>
      </c>
      <c r="G125" s="32">
        <v>0.36249999999999999</v>
      </c>
      <c r="H125" s="22">
        <v>0.27516915615083026</v>
      </c>
      <c r="I125" s="21">
        <f>[1]mol!L165</f>
        <v>918.68884457319189</v>
      </c>
      <c r="J125" s="36">
        <f>[1]mol!T165</f>
        <v>12171.875</v>
      </c>
      <c r="K125" s="36">
        <f>[1]mol!Y165</f>
        <v>6407.1976361659999</v>
      </c>
      <c r="L125" s="37">
        <f>[1]mol!AC165</f>
        <v>114.83875258003545</v>
      </c>
      <c r="M125" s="36">
        <f>[1]mol!AE165</f>
        <v>5644.9290269491885</v>
      </c>
      <c r="N125" s="36">
        <f>[1]mol!AG165</f>
        <v>4493.7372124357498</v>
      </c>
      <c r="O125" s="36" t="s">
        <v>324</v>
      </c>
      <c r="P125" s="21">
        <v>1536.9300229427179</v>
      </c>
      <c r="Q125" s="21"/>
      <c r="R125" s="9" t="s">
        <v>374</v>
      </c>
      <c r="S125" s="36">
        <v>43.098424221299474</v>
      </c>
      <c r="T125" s="21">
        <v>70.943741719017396</v>
      </c>
      <c r="U125" s="29">
        <v>4.2656452677359482</v>
      </c>
    </row>
    <row r="126" spans="1:21" x14ac:dyDescent="0.3">
      <c r="A126" s="48" t="s">
        <v>183</v>
      </c>
      <c r="B126" s="23" t="s">
        <v>17</v>
      </c>
      <c r="C126" s="23" t="s">
        <v>147</v>
      </c>
      <c r="D126" s="23">
        <v>44.14067</v>
      </c>
      <c r="E126" s="53">
        <v>6.3627599999999997</v>
      </c>
      <c r="F126" s="44">
        <v>42910</v>
      </c>
      <c r="G126" s="23"/>
      <c r="H126" s="18"/>
      <c r="I126" s="21">
        <f>[1]mol!L167</f>
        <v>11.846770485745795</v>
      </c>
      <c r="J126" s="36">
        <f>[1]mol!T167</f>
        <v>364.37500000000006</v>
      </c>
      <c r="K126" s="36">
        <f>[1]mol!Y167</f>
        <v>16.52909098264141</v>
      </c>
      <c r="L126" s="37">
        <f>[1]mol!AC167</f>
        <v>37.85330820010077</v>
      </c>
      <c r="M126" s="36">
        <f>[1]mol!AE167</f>
        <v>362.06541863814033</v>
      </c>
      <c r="N126" s="36">
        <f>[1]mol!AG167</f>
        <v>968.11218124656909</v>
      </c>
      <c r="O126" s="36" t="s">
        <v>324</v>
      </c>
      <c r="P126" s="21">
        <v>1974.1408284664153</v>
      </c>
      <c r="Q126" s="21"/>
      <c r="R126" s="9">
        <v>4.5866964652054032E-2</v>
      </c>
      <c r="S126" s="36">
        <v>6484.9898414562185</v>
      </c>
      <c r="T126" s="21">
        <v>45.706951730987413</v>
      </c>
      <c r="U126" s="29">
        <v>2.0455294253313223</v>
      </c>
    </row>
    <row r="127" spans="1:21" x14ac:dyDescent="0.3">
      <c r="A127" s="48" t="s">
        <v>184</v>
      </c>
      <c r="B127" s="23" t="s">
        <v>17</v>
      </c>
      <c r="C127" s="23" t="s">
        <v>185</v>
      </c>
      <c r="D127" s="23">
        <v>44.140419999999999</v>
      </c>
      <c r="E127" s="23">
        <v>6.3630699999999996</v>
      </c>
      <c r="F127" s="44">
        <v>42910</v>
      </c>
      <c r="G127" s="23"/>
      <c r="H127" s="18"/>
      <c r="I127" s="21">
        <f>[1]mol!L168</f>
        <v>25.668002719115893</v>
      </c>
      <c r="J127" s="36">
        <f>[1]mol!T168</f>
        <v>6437.5</v>
      </c>
      <c r="K127" s="36">
        <f>[1]mol!Y168</f>
        <v>57.851818439244937</v>
      </c>
      <c r="L127" s="37">
        <f>[1]mol!AC168</f>
        <v>48.85122882580572</v>
      </c>
      <c r="M127" s="36">
        <f>[1]mol!AE168</f>
        <v>4073.2359596790789</v>
      </c>
      <c r="N127" s="36">
        <f>[1]mol!AG168</f>
        <v>3168.8207994410895</v>
      </c>
      <c r="O127" s="36" t="s">
        <v>324</v>
      </c>
      <c r="P127" s="21">
        <v>1690.1485627862717</v>
      </c>
      <c r="Q127" s="21"/>
      <c r="R127" s="9">
        <v>0.15024328789802785</v>
      </c>
      <c r="S127" s="36">
        <v>36114.953180852535</v>
      </c>
      <c r="T127" s="21">
        <v>37.10382516918839</v>
      </c>
      <c r="U127" s="29">
        <v>2.1790327080700629</v>
      </c>
    </row>
    <row r="128" spans="1:21" x14ac:dyDescent="0.3">
      <c r="A128" s="48" t="s">
        <v>186</v>
      </c>
      <c r="B128" s="23" t="s">
        <v>17</v>
      </c>
      <c r="C128" s="23" t="s">
        <v>326</v>
      </c>
      <c r="D128" s="23">
        <v>44.140050000000002</v>
      </c>
      <c r="E128" s="23">
        <v>6.3651400000000002</v>
      </c>
      <c r="F128" s="44">
        <v>42910</v>
      </c>
      <c r="G128" s="23"/>
      <c r="H128" s="22">
        <v>0.03</v>
      </c>
      <c r="I128" s="21">
        <f>[1]mol!L169</f>
        <v>1311.8887983143736</v>
      </c>
      <c r="J128" s="36">
        <f>[1]mol!T169</f>
        <v>14281.25</v>
      </c>
      <c r="K128" s="36">
        <f>[1]mol!Y169</f>
        <v>7457.6648657207088</v>
      </c>
      <c r="L128" s="37">
        <f>[1]mol!AC169</f>
        <v>125.32514201384714</v>
      </c>
      <c r="M128" s="36">
        <f>[1]mol!AE169</f>
        <v>6640.6089282040739</v>
      </c>
      <c r="N128" s="36">
        <f>[1]mol!AG169</f>
        <v>5394.4807625130998</v>
      </c>
      <c r="O128" s="36" t="s">
        <v>324</v>
      </c>
      <c r="P128" s="21">
        <v>1778.7805908545274</v>
      </c>
      <c r="Q128" s="21"/>
      <c r="R128" s="9">
        <v>2.0746420671547257E-2</v>
      </c>
      <c r="S128" s="36" t="s">
        <v>374</v>
      </c>
      <c r="T128" s="21">
        <v>94.782965171941029</v>
      </c>
      <c r="U128" s="29">
        <v>4.6708606567954964</v>
      </c>
    </row>
    <row r="129" spans="1:21" x14ac:dyDescent="0.3">
      <c r="A129" s="42" t="s">
        <v>187</v>
      </c>
      <c r="B129" s="23" t="s">
        <v>17</v>
      </c>
      <c r="C129" s="23" t="s">
        <v>326</v>
      </c>
      <c r="D129" s="44"/>
      <c r="E129" s="44"/>
      <c r="F129" s="44">
        <v>42914</v>
      </c>
      <c r="G129" s="32">
        <v>0.5541666666666667</v>
      </c>
      <c r="H129" s="18">
        <v>420.1504570073771</v>
      </c>
      <c r="I129" s="21">
        <f>[1]mol!L171</f>
        <v>361.60856577919316</v>
      </c>
      <c r="J129" s="36">
        <f>[1]mol!T171</f>
        <v>10328.125</v>
      </c>
      <c r="K129" s="36">
        <f>[1]mol!Y171</f>
        <v>3001.3349415848875</v>
      </c>
      <c r="L129" s="37">
        <f>[1]mol!AC171</f>
        <v>127.11550118547352</v>
      </c>
      <c r="M129" s="36">
        <f>[1]mol!AE171</f>
        <v>3826.3731742439827</v>
      </c>
      <c r="N129" s="36">
        <f>[1]mol!AG171</f>
        <v>5212.3359449074296</v>
      </c>
      <c r="O129" s="36" t="s">
        <v>324</v>
      </c>
      <c r="P129" s="21">
        <v>188.01011529399503</v>
      </c>
      <c r="Q129" s="21"/>
      <c r="R129" s="9">
        <v>3.5416910073007818E-2</v>
      </c>
      <c r="S129" s="36">
        <v>46.687017627310631</v>
      </c>
      <c r="T129" s="21">
        <v>90.937079493851627</v>
      </c>
      <c r="U129" s="29">
        <v>21.937144957906707</v>
      </c>
    </row>
    <row r="130" spans="1:21" x14ac:dyDescent="0.3">
      <c r="A130" s="42" t="s">
        <v>188</v>
      </c>
      <c r="B130" s="23" t="s">
        <v>17</v>
      </c>
      <c r="C130" s="23" t="s">
        <v>326</v>
      </c>
      <c r="D130" s="44"/>
      <c r="E130" s="44"/>
      <c r="F130" s="44">
        <v>42914</v>
      </c>
      <c r="G130" s="32">
        <v>0.55555555555555558</v>
      </c>
      <c r="H130" s="18">
        <v>3404.5001238955083</v>
      </c>
      <c r="I130" s="21">
        <f>[1]mol!L172</f>
        <v>302.93884527835678</v>
      </c>
      <c r="J130" s="36">
        <f>[1]mol!T172</f>
        <v>10640.625</v>
      </c>
      <c r="K130" s="36">
        <f>[1]mol!Y172</f>
        <v>7429.3914206188219</v>
      </c>
      <c r="L130" s="37">
        <f>[1]mol!AC172</f>
        <v>125.32514201384714</v>
      </c>
      <c r="M130" s="36">
        <f>[1]mol!AE172</f>
        <v>6632.3801686895713</v>
      </c>
      <c r="N130" s="36">
        <f>[1]mol!AG172</f>
        <v>5394.4807625130998</v>
      </c>
      <c r="O130" s="36" t="s">
        <v>324</v>
      </c>
      <c r="P130" s="21">
        <v>10024.249579759657</v>
      </c>
      <c r="Q130" s="21"/>
      <c r="R130" s="9" t="s">
        <v>374</v>
      </c>
      <c r="S130" s="36">
        <v>52.828678609378223</v>
      </c>
      <c r="T130" s="21">
        <v>118.99615716629356</v>
      </c>
      <c r="U130" s="29">
        <v>22.214907345137025</v>
      </c>
    </row>
    <row r="131" spans="1:21" x14ac:dyDescent="0.3">
      <c r="A131" s="42" t="s">
        <v>189</v>
      </c>
      <c r="B131" s="23" t="s">
        <v>17</v>
      </c>
      <c r="C131" s="23" t="s">
        <v>326</v>
      </c>
      <c r="D131" s="44"/>
      <c r="E131" s="44"/>
      <c r="F131" s="44">
        <v>42914</v>
      </c>
      <c r="G131" s="32">
        <v>0.56319444444444444</v>
      </c>
      <c r="H131" s="18">
        <v>1152.9177751701282</v>
      </c>
      <c r="I131" s="21">
        <f>[1]mol!L173</f>
        <v>122.41662835270655</v>
      </c>
      <c r="J131" s="36">
        <f>[1]mol!T173</f>
        <v>5018.75</v>
      </c>
      <c r="K131" s="36">
        <f>[1]mol!Y173</f>
        <v>302.74335062943214</v>
      </c>
      <c r="L131" s="37">
        <f>[1]mol!AC173</f>
        <v>26.471739180475879</v>
      </c>
      <c r="M131" s="36">
        <f>[1]mol!AE173</f>
        <v>517.79469245011319</v>
      </c>
      <c r="N131" s="36">
        <f>[1]mol!AG173</f>
        <v>1623.7087679025899</v>
      </c>
      <c r="O131" s="36" t="s">
        <v>324</v>
      </c>
      <c r="P131" s="21" t="s">
        <v>324</v>
      </c>
      <c r="Q131" s="21"/>
      <c r="R131" s="9">
        <v>5.4547448948678197E-2</v>
      </c>
      <c r="S131" s="36">
        <v>37.062913019720703</v>
      </c>
      <c r="T131" s="21">
        <v>11.777928043348799</v>
      </c>
      <c r="U131" s="29">
        <v>14.079621371335197</v>
      </c>
    </row>
    <row r="132" spans="1:21" x14ac:dyDescent="0.3">
      <c r="A132" s="42" t="s">
        <v>190</v>
      </c>
      <c r="B132" s="23" t="s">
        <v>17</v>
      </c>
      <c r="C132" s="23" t="s">
        <v>326</v>
      </c>
      <c r="D132" s="44"/>
      <c r="E132" s="44"/>
      <c r="F132" s="44">
        <v>42914</v>
      </c>
      <c r="G132" s="32">
        <v>0.56597222222222221</v>
      </c>
      <c r="H132" s="18">
        <v>667.33236120407946</v>
      </c>
      <c r="I132" s="21">
        <f>[1]mol!L174</f>
        <v>104.0823406961952</v>
      </c>
      <c r="J132" s="36">
        <f>[1]mol!T174</f>
        <v>4128.1250000000009</v>
      </c>
      <c r="K132" s="36">
        <f>[1]mol!Y174</f>
        <v>1141.8122060377289</v>
      </c>
      <c r="L132" s="37">
        <f>[1]mol!AC174</f>
        <v>101.28317599486422</v>
      </c>
      <c r="M132" s="36">
        <f>[1]mol!AE174</f>
        <v>1909.0722073647396</v>
      </c>
      <c r="N132" s="36">
        <f>[1]mol!AG174</f>
        <v>2189.4805129996503</v>
      </c>
      <c r="O132" s="36" t="s">
        <v>324</v>
      </c>
      <c r="P132" s="21">
        <v>1079.8684820651774</v>
      </c>
      <c r="Q132" s="21"/>
      <c r="R132" s="9">
        <v>4.7723694183072485E-2</v>
      </c>
      <c r="S132" s="36">
        <v>31.144658805718926</v>
      </c>
      <c r="T132" s="21">
        <v>20.412955747344693</v>
      </c>
      <c r="U132" s="29">
        <v>14.749970387760664</v>
      </c>
    </row>
    <row r="133" spans="1:21" x14ac:dyDescent="0.3">
      <c r="A133" s="42" t="s">
        <v>191</v>
      </c>
      <c r="B133" s="23" t="s">
        <v>17</v>
      </c>
      <c r="C133" s="23" t="s">
        <v>326</v>
      </c>
      <c r="D133" s="44"/>
      <c r="E133" s="44"/>
      <c r="F133" s="44">
        <v>42914</v>
      </c>
      <c r="G133" s="32">
        <v>0.57500000000000007</v>
      </c>
      <c r="H133" s="18">
        <v>150.47152944886369</v>
      </c>
      <c r="I133" s="21">
        <f>[1]mol!L175</f>
        <v>103.23614280435623</v>
      </c>
      <c r="J133" s="36">
        <f>[1]mol!T175</f>
        <v>3781.25</v>
      </c>
      <c r="K133" s="36">
        <f>[1]mol!Y175</f>
        <v>1132.2427323109366</v>
      </c>
      <c r="L133" s="37">
        <f>[1]mol!AC175</f>
        <v>94.121739308358684</v>
      </c>
      <c r="M133" s="36">
        <f>[1]mol!AE175</f>
        <v>1736.2682575601727</v>
      </c>
      <c r="N133" s="36">
        <f>[1]mol!AG175</f>
        <v>1994.8600229552371</v>
      </c>
      <c r="O133" s="36" t="s">
        <v>324</v>
      </c>
      <c r="P133" s="21">
        <v>1022.8848898457579</v>
      </c>
      <c r="Q133" s="21"/>
      <c r="R133" s="9">
        <v>4.6516938339742173E-2</v>
      </c>
      <c r="S133" s="36">
        <v>32.682347042397595</v>
      </c>
      <c r="T133" s="21">
        <v>19.891129521303839</v>
      </c>
      <c r="U133" s="29">
        <v>14.481614508022968</v>
      </c>
    </row>
    <row r="134" spans="1:21" x14ac:dyDescent="0.3">
      <c r="A134" s="42" t="s">
        <v>196</v>
      </c>
      <c r="B134" s="23" t="s">
        <v>17</v>
      </c>
      <c r="C134" s="23" t="s">
        <v>326</v>
      </c>
      <c r="D134" s="44"/>
      <c r="E134" s="44"/>
      <c r="F134" s="44">
        <v>42987</v>
      </c>
      <c r="G134" s="32">
        <v>0.6118055555555556</v>
      </c>
      <c r="H134" s="18">
        <v>140.62659530866608</v>
      </c>
      <c r="I134" s="21">
        <f>[1]mol!L180</f>
        <v>981.8716204971696</v>
      </c>
      <c r="J134" s="36">
        <f>[1]mol!T180</f>
        <v>17406.25</v>
      </c>
      <c r="K134" s="36">
        <f>[1]mol!Y180</f>
        <v>5128.3679654037423</v>
      </c>
      <c r="L134" s="37">
        <f>[1]mol!AC180</f>
        <v>163.68998140584117</v>
      </c>
      <c r="M134" s="36">
        <f>[1]mol!AE180</f>
        <v>5834.190495782761</v>
      </c>
      <c r="N134" s="36">
        <f>[1]mol!AG180</f>
        <v>8770.3977244373473</v>
      </c>
      <c r="O134" s="36" t="s">
        <v>324</v>
      </c>
      <c r="P134" s="21" t="s">
        <v>324</v>
      </c>
      <c r="Q134" s="21"/>
      <c r="R134" s="9">
        <v>5.6788966051937166E-2</v>
      </c>
      <c r="S134" s="36">
        <v>87.134454068785359</v>
      </c>
      <c r="T134" s="21">
        <v>109.13687600188351</v>
      </c>
      <c r="U134" s="29">
        <v>17.547290199444529</v>
      </c>
    </row>
    <row r="135" spans="1:21" x14ac:dyDescent="0.3">
      <c r="A135" s="42" t="s">
        <v>197</v>
      </c>
      <c r="B135" s="23" t="s">
        <v>17</v>
      </c>
      <c r="C135" s="23" t="s">
        <v>326</v>
      </c>
      <c r="D135" s="44"/>
      <c r="E135" s="44"/>
      <c r="F135" s="44">
        <v>42987</v>
      </c>
      <c r="G135" s="32">
        <v>0.6166666666666667</v>
      </c>
      <c r="H135" s="18">
        <v>463.93712433641906</v>
      </c>
      <c r="I135" s="21">
        <f>[1]mol!L181</f>
        <v>722.08886770260096</v>
      </c>
      <c r="J135" s="36">
        <f>[1]mol!T181</f>
        <v>12343.75</v>
      </c>
      <c r="K135" s="36">
        <f>[1]mol!Y181</f>
        <v>3662.498580890544</v>
      </c>
      <c r="L135" s="37">
        <f>[1]mol!AC181</f>
        <v>140.67107777064476</v>
      </c>
      <c r="M135" s="36">
        <f>[1]mol!AE181</f>
        <v>4455.8732771034765</v>
      </c>
      <c r="N135" s="36">
        <f>[1]mol!AG181</f>
        <v>6210.3897400069854</v>
      </c>
      <c r="O135" s="36" t="s">
        <v>324</v>
      </c>
      <c r="P135" s="21" t="s">
        <v>324</v>
      </c>
      <c r="Q135" s="21"/>
      <c r="R135" s="9" t="s">
        <v>374</v>
      </c>
      <c r="S135" s="36">
        <v>45.709826081251499</v>
      </c>
      <c r="T135" s="21">
        <v>106.99843730883353</v>
      </c>
      <c r="U135" s="29">
        <v>14.917746006284871</v>
      </c>
    </row>
    <row r="136" spans="1:21" x14ac:dyDescent="0.3">
      <c r="A136" s="42" t="s">
        <v>198</v>
      </c>
      <c r="B136" s="23" t="s">
        <v>17</v>
      </c>
      <c r="C136" s="23" t="s">
        <v>326</v>
      </c>
      <c r="D136" s="44"/>
      <c r="E136" s="44"/>
      <c r="F136" s="44">
        <v>42987</v>
      </c>
      <c r="G136" s="32">
        <v>0.62222222222222223</v>
      </c>
      <c r="H136" s="18">
        <v>181.39243523282244</v>
      </c>
      <c r="I136" s="21">
        <f>[1]mol!L182</f>
        <v>485.71758991557761</v>
      </c>
      <c r="J136" s="36">
        <f>[1]mol!T182</f>
        <v>8851.5625</v>
      </c>
      <c r="K136" s="36">
        <f>[1]mol!Y182</f>
        <v>2757.748337630172</v>
      </c>
      <c r="L136" s="37">
        <f>[1]mol!AC182</f>
        <v>120.46559569086124</v>
      </c>
      <c r="M136" s="36">
        <f>[1]mol!AE182</f>
        <v>3365.5626414318044</v>
      </c>
      <c r="N136" s="36">
        <f>[1]mol!AG182</f>
        <v>4408.9026398522883</v>
      </c>
      <c r="O136" s="36" t="s">
        <v>324</v>
      </c>
      <c r="P136" s="21">
        <v>238.30190597364088</v>
      </c>
      <c r="Q136" s="21"/>
      <c r="R136" s="9" t="s">
        <v>374</v>
      </c>
      <c r="S136" s="36">
        <v>26.401008742701077</v>
      </c>
      <c r="T136" s="21">
        <v>210.38031825142988</v>
      </c>
      <c r="U136" s="29">
        <v>13.572664572160541</v>
      </c>
    </row>
    <row r="137" spans="1:21" x14ac:dyDescent="0.3">
      <c r="A137" s="48" t="s">
        <v>200</v>
      </c>
      <c r="B137" s="23" t="s">
        <v>17</v>
      </c>
      <c r="C137" s="23" t="s">
        <v>326</v>
      </c>
      <c r="D137" s="23">
        <v>44.14085</v>
      </c>
      <c r="E137" s="23">
        <v>6.3678499999999998</v>
      </c>
      <c r="F137" s="44">
        <v>43019</v>
      </c>
      <c r="G137" s="32">
        <v>0.52777777777777779</v>
      </c>
      <c r="H137" s="22">
        <v>9.4018643244794545E-2</v>
      </c>
      <c r="I137" s="21" t="s">
        <v>324</v>
      </c>
      <c r="J137" s="21" t="s">
        <v>324</v>
      </c>
      <c r="K137" s="21" t="s">
        <v>324</v>
      </c>
      <c r="L137" s="21" t="s">
        <v>324</v>
      </c>
      <c r="M137" s="21" t="s">
        <v>324</v>
      </c>
      <c r="N137" s="21" t="s">
        <v>324</v>
      </c>
      <c r="O137" s="36" t="s">
        <v>324</v>
      </c>
      <c r="P137" s="21" t="s">
        <v>324</v>
      </c>
      <c r="Q137" s="21"/>
      <c r="R137" s="9">
        <v>2.9681620042081754E-2</v>
      </c>
      <c r="S137" s="36">
        <v>62.466037837612539</v>
      </c>
      <c r="T137" s="21">
        <v>492.8100456878314</v>
      </c>
      <c r="U137" s="29">
        <v>1.9450755035275176</v>
      </c>
    </row>
    <row r="138" spans="1:21" x14ac:dyDescent="0.3">
      <c r="A138" s="48" t="s">
        <v>201</v>
      </c>
      <c r="B138" s="23" t="s">
        <v>17</v>
      </c>
      <c r="C138" s="23" t="s">
        <v>326</v>
      </c>
      <c r="D138" s="44"/>
      <c r="E138" s="44"/>
      <c r="F138" s="44">
        <v>43044</v>
      </c>
      <c r="G138" s="32">
        <v>0.15902777777777777</v>
      </c>
      <c r="H138" s="18">
        <v>214.30816932116616</v>
      </c>
      <c r="I138" s="21">
        <f>[1]mol!L186</f>
        <v>503.76981160814273</v>
      </c>
      <c r="J138" s="36">
        <f>[1]mol!T186</f>
        <v>7493.7500000000009</v>
      </c>
      <c r="K138" s="36">
        <f>[1]mol!Y186</f>
        <v>2768.1877635139454</v>
      </c>
      <c r="L138" s="37">
        <f>[1]mol!AC186</f>
        <v>96.67939526782493</v>
      </c>
      <c r="M138" s="36">
        <f>[1]mol!AE186</f>
        <v>2941.7815264348901</v>
      </c>
      <c r="N138" s="36">
        <f>[1]mol!AG186</f>
        <v>3473.2272069464539</v>
      </c>
      <c r="O138" s="36" t="s">
        <v>324</v>
      </c>
      <c r="P138" s="21">
        <v>203.61481393631476</v>
      </c>
      <c r="Q138" s="21"/>
      <c r="R138" s="9">
        <v>4.7723931750374919E-2</v>
      </c>
      <c r="S138" s="36">
        <v>43.960719462570005</v>
      </c>
      <c r="T138" s="21">
        <v>102.2373579752913</v>
      </c>
      <c r="U138" s="29">
        <v>10.331036570956826</v>
      </c>
    </row>
    <row r="139" spans="1:21" x14ac:dyDescent="0.3">
      <c r="A139" s="48" t="s">
        <v>202</v>
      </c>
      <c r="B139" s="23" t="s">
        <v>17</v>
      </c>
      <c r="C139" s="23" t="s">
        <v>326</v>
      </c>
      <c r="D139" s="44"/>
      <c r="E139" s="44"/>
      <c r="F139" s="44">
        <v>43044</v>
      </c>
      <c r="G139" s="32">
        <v>0.31875000000000003</v>
      </c>
      <c r="H139" s="18">
        <v>218.84239819747617</v>
      </c>
      <c r="I139" s="21">
        <f>[1]mol!L187</f>
        <v>212.95980277947803</v>
      </c>
      <c r="J139" s="36">
        <f>[1]mol!T187</f>
        <v>4656.25</v>
      </c>
      <c r="K139" s="36">
        <f>[1]mol!Y187</f>
        <v>1693.7968496422538</v>
      </c>
      <c r="L139" s="37">
        <f>[1]mol!AC187</f>
        <v>82.100756298867211</v>
      </c>
      <c r="M139" s="36">
        <f>[1]mol!AE187</f>
        <v>2040.7323595967907</v>
      </c>
      <c r="N139" s="36">
        <f>[1]mol!AG187</f>
        <v>2170.7670043415337</v>
      </c>
      <c r="O139" s="36" t="s">
        <v>324</v>
      </c>
      <c r="P139" s="21">
        <v>673.43653103829297</v>
      </c>
      <c r="Q139" s="21"/>
      <c r="R139" s="9">
        <v>7.3532900185741809E-2</v>
      </c>
      <c r="S139" s="36">
        <v>55.522174681887783</v>
      </c>
      <c r="T139" s="21">
        <v>89.199657748662162</v>
      </c>
      <c r="U139" s="29">
        <v>10.542059093394306</v>
      </c>
    </row>
    <row r="140" spans="1:21" x14ac:dyDescent="0.3">
      <c r="A140" s="48" t="s">
        <v>203</v>
      </c>
      <c r="B140" s="23" t="s">
        <v>17</v>
      </c>
      <c r="C140" s="23" t="s">
        <v>326</v>
      </c>
      <c r="D140" s="44"/>
      <c r="E140" s="44"/>
      <c r="F140" s="44">
        <v>43044</v>
      </c>
      <c r="G140" s="32">
        <v>0.39374999999999999</v>
      </c>
      <c r="H140" s="18">
        <v>141.60043344508759</v>
      </c>
      <c r="I140" s="21">
        <f>[1]mol!L188</f>
        <v>151.18735667523208</v>
      </c>
      <c r="J140" s="36">
        <f>[1]mol!T188</f>
        <v>4343.75</v>
      </c>
      <c r="K140" s="36">
        <f>[1]mol!Y188</f>
        <v>1261.4306276226339</v>
      </c>
      <c r="L140" s="37">
        <f>[1]mol!AC188</f>
        <v>82.612287490760465</v>
      </c>
      <c r="M140" s="36">
        <f>[1]mol!AE188</f>
        <v>1958.4447644517586</v>
      </c>
      <c r="N140" s="36">
        <f>[1]mol!AG188</f>
        <v>2073.4567593193274</v>
      </c>
      <c r="O140" s="36" t="s">
        <v>324</v>
      </c>
      <c r="P140" s="21">
        <v>569.15860598033373</v>
      </c>
      <c r="Q140" s="21"/>
      <c r="R140" s="9">
        <v>6.6996459048092136E-2</v>
      </c>
      <c r="S140" s="36">
        <v>39.358129894529263</v>
      </c>
      <c r="T140" s="21">
        <v>96.189263260824262</v>
      </c>
      <c r="U140" s="29">
        <v>8.3903150932507486</v>
      </c>
    </row>
    <row r="141" spans="1:21" x14ac:dyDescent="0.3">
      <c r="A141" s="48" t="s">
        <v>211</v>
      </c>
      <c r="B141" s="44" t="s">
        <v>17</v>
      </c>
      <c r="C141" s="23" t="s">
        <v>326</v>
      </c>
      <c r="D141" s="44"/>
      <c r="E141" s="44"/>
      <c r="F141" s="44">
        <v>43079</v>
      </c>
      <c r="G141" s="32">
        <v>0.94236111111111109</v>
      </c>
      <c r="H141" s="18">
        <v>118.89671597167192</v>
      </c>
      <c r="I141" s="21">
        <f>[1]mol!L197</f>
        <v>150.05909281944676</v>
      </c>
      <c r="J141" s="36">
        <f>[1]mol!T197</f>
        <v>5281.25</v>
      </c>
      <c r="K141" s="36">
        <f>[1]mol!Y197</f>
        <v>1335.3765609660297</v>
      </c>
      <c r="L141" s="37">
        <f>[1]mol!AC197</f>
        <v>60.360680643403924</v>
      </c>
      <c r="M141" s="36">
        <f>[1]mol!AE197</f>
        <v>2443.9415758074474</v>
      </c>
      <c r="N141" s="36">
        <f>[1]mol!AG197</f>
        <v>2472.678277359149</v>
      </c>
      <c r="O141" s="36" t="s">
        <v>324</v>
      </c>
      <c r="P141" s="21">
        <v>516.41785512317904</v>
      </c>
      <c r="Q141" s="21"/>
      <c r="R141" s="9">
        <v>5.7787161096935394E-2</v>
      </c>
      <c r="S141" s="36">
        <v>44.333856114274028</v>
      </c>
      <c r="T141" s="21">
        <v>18.32285962954937</v>
      </c>
      <c r="U141" s="29">
        <v>4.3236280410640058</v>
      </c>
    </row>
    <row r="142" spans="1:21" x14ac:dyDescent="0.3">
      <c r="A142" s="48" t="s">
        <v>212</v>
      </c>
      <c r="B142" s="44" t="s">
        <v>17</v>
      </c>
      <c r="C142" s="23" t="s">
        <v>326</v>
      </c>
      <c r="D142" s="44"/>
      <c r="E142" s="44"/>
      <c r="F142" s="44">
        <v>43080</v>
      </c>
      <c r="G142" s="32">
        <v>0.27569444444444446</v>
      </c>
      <c r="H142" s="18">
        <v>311.15600061411612</v>
      </c>
      <c r="I142" s="21">
        <f>[1]mol!L198</f>
        <v>114.23671539826303</v>
      </c>
      <c r="J142" s="36">
        <f>[1]mol!T198</f>
        <v>6643.7500000000009</v>
      </c>
      <c r="K142" s="36">
        <f>[1]mol!Y198</f>
        <v>1335.3765609660297</v>
      </c>
      <c r="L142" s="37">
        <f>[1]mol!AC198</f>
        <v>74.939319612361672</v>
      </c>
      <c r="M142" s="36">
        <f>[1]mol!AE198</f>
        <v>3098.1279572104504</v>
      </c>
      <c r="N142" s="36">
        <f>[1]mol!AG198</f>
        <v>3153.8499925145966</v>
      </c>
      <c r="O142" s="36" t="s">
        <v>324</v>
      </c>
      <c r="P142" s="21">
        <v>512.53506463022006</v>
      </c>
      <c r="Q142" s="21"/>
      <c r="R142" s="9">
        <v>4.9761435246588166E-2</v>
      </c>
      <c r="S142" s="36">
        <v>29.145230079431105</v>
      </c>
      <c r="T142" s="21">
        <v>36.348308174498037</v>
      </c>
      <c r="U142" s="29">
        <v>5.3319630025289966</v>
      </c>
    </row>
    <row r="143" spans="1:21" ht="15" customHeight="1" x14ac:dyDescent="0.3">
      <c r="A143" s="48" t="s">
        <v>213</v>
      </c>
      <c r="B143" s="44" t="s">
        <v>17</v>
      </c>
      <c r="C143" s="23" t="s">
        <v>326</v>
      </c>
      <c r="D143" s="44"/>
      <c r="E143" s="44"/>
      <c r="F143" s="44">
        <v>43080</v>
      </c>
      <c r="G143" s="32">
        <v>0.44444444444444442</v>
      </c>
      <c r="H143" s="18">
        <v>983.34600564868413</v>
      </c>
      <c r="I143" s="21">
        <f>[1]mol!L199</f>
        <v>50.207741582446474</v>
      </c>
      <c r="J143" s="36">
        <f>[1]mol!T199</f>
        <v>4565.625</v>
      </c>
      <c r="K143" s="21" t="s">
        <v>324</v>
      </c>
      <c r="L143" s="21" t="s">
        <v>324</v>
      </c>
      <c r="M143" s="21" t="s">
        <v>324</v>
      </c>
      <c r="N143" s="21" t="s">
        <v>324</v>
      </c>
      <c r="O143" s="36" t="s">
        <v>324</v>
      </c>
      <c r="P143" s="21" t="s">
        <v>324</v>
      </c>
      <c r="Q143" s="21"/>
      <c r="R143" s="9">
        <v>4.433196901171349E-2</v>
      </c>
      <c r="S143" s="36">
        <v>20.064238554576992</v>
      </c>
      <c r="T143" s="21">
        <v>64.115522415698109</v>
      </c>
      <c r="U143" s="29">
        <v>4.0648297683350076</v>
      </c>
    </row>
    <row r="144" spans="1:21" x14ac:dyDescent="0.3">
      <c r="A144" s="48" t="s">
        <v>214</v>
      </c>
      <c r="B144" s="44" t="s">
        <v>17</v>
      </c>
      <c r="C144" s="23" t="s">
        <v>326</v>
      </c>
      <c r="D144" s="44"/>
      <c r="E144" s="44"/>
      <c r="F144" s="44">
        <v>43080</v>
      </c>
      <c r="G144" s="32">
        <v>0.57916666666666672</v>
      </c>
      <c r="H144" s="18">
        <v>1063.9457727823753</v>
      </c>
      <c r="I144" s="21">
        <f>[1]mol!L200</f>
        <v>48.79741176271483</v>
      </c>
      <c r="J144" s="36">
        <f>[1]mol!T200</f>
        <v>4218.75</v>
      </c>
      <c r="K144" s="36">
        <f>[1]mol!Y200</f>
        <v>568.51373458716637</v>
      </c>
      <c r="L144" s="37">
        <f>[1]mol!AC200</f>
        <v>62.406805410976943</v>
      </c>
      <c r="M144" s="36">
        <f>[1]mol!AE200</f>
        <v>2110.6768154700676</v>
      </c>
      <c r="N144" s="36">
        <f>[1]mol!AG200</f>
        <v>2315.4848046309694</v>
      </c>
      <c r="O144" s="36" t="s">
        <v>324</v>
      </c>
      <c r="P144" s="21">
        <v>996.94636843750311</v>
      </c>
      <c r="Q144" s="21"/>
      <c r="R144" s="9">
        <v>4.5810748450565673E-2</v>
      </c>
      <c r="S144" s="36">
        <v>33.077774035498102</v>
      </c>
      <c r="T144" s="21">
        <v>6.1965149226955232</v>
      </c>
      <c r="U144" s="29">
        <v>3.369249762833332</v>
      </c>
    </row>
    <row r="145" spans="1:21" x14ac:dyDescent="0.3">
      <c r="A145" s="48" t="s">
        <v>215</v>
      </c>
      <c r="B145" s="44" t="s">
        <v>17</v>
      </c>
      <c r="C145" s="23" t="s">
        <v>326</v>
      </c>
      <c r="D145" s="44"/>
      <c r="E145" s="44"/>
      <c r="F145" s="44">
        <v>43080</v>
      </c>
      <c r="G145" s="32">
        <v>0.79166666666666663</v>
      </c>
      <c r="H145" s="18">
        <v>468.39993598883456</v>
      </c>
      <c r="I145" s="21">
        <f>[1]mol!L201</f>
        <v>48.79741176271483</v>
      </c>
      <c r="J145" s="36">
        <f>[1]mol!T201</f>
        <v>6131.2500000000009</v>
      </c>
      <c r="K145" s="21" t="s">
        <v>324</v>
      </c>
      <c r="L145" s="21" t="s">
        <v>324</v>
      </c>
      <c r="M145" s="21" t="s">
        <v>324</v>
      </c>
      <c r="N145" s="21" t="s">
        <v>324</v>
      </c>
      <c r="O145" s="36" t="s">
        <v>324</v>
      </c>
      <c r="P145" s="21" t="s">
        <v>324</v>
      </c>
      <c r="Q145" s="21"/>
      <c r="R145" s="9">
        <v>6.2564912967517969E-2</v>
      </c>
      <c r="S145" s="36">
        <v>21.756222465143068</v>
      </c>
      <c r="T145" s="21">
        <v>51.854455870174782</v>
      </c>
      <c r="U145" s="29">
        <v>3.7703394727677368</v>
      </c>
    </row>
    <row r="146" spans="1:21" x14ac:dyDescent="0.3">
      <c r="A146" s="48" t="s">
        <v>216</v>
      </c>
      <c r="B146" s="44" t="s">
        <v>17</v>
      </c>
      <c r="C146" s="23" t="s">
        <v>326</v>
      </c>
      <c r="D146" s="44"/>
      <c r="E146" s="44"/>
      <c r="F146" s="44">
        <v>43080</v>
      </c>
      <c r="G146" s="32">
        <v>0.92708333333333337</v>
      </c>
      <c r="H146" s="18">
        <v>140.62659530866608</v>
      </c>
      <c r="I146" s="21">
        <f>[1]mol!L202</f>
        <v>81.517063580488937</v>
      </c>
      <c r="J146" s="36">
        <f>[1]mol!T202</f>
        <v>7518.75</v>
      </c>
      <c r="K146" s="21" t="s">
        <v>324</v>
      </c>
      <c r="L146" s="21" t="s">
        <v>324</v>
      </c>
      <c r="M146" s="21" t="s">
        <v>324</v>
      </c>
      <c r="N146" s="21" t="s">
        <v>324</v>
      </c>
      <c r="O146" s="36" t="s">
        <v>324</v>
      </c>
      <c r="P146" s="21" t="s">
        <v>324</v>
      </c>
      <c r="Q146" s="21"/>
      <c r="R146" s="9">
        <v>5.6307977176411277E-2</v>
      </c>
      <c r="S146" s="36">
        <v>29.955502253939358</v>
      </c>
      <c r="T146" s="21">
        <v>50.698471643721334</v>
      </c>
      <c r="U146" s="29">
        <v>4.4446906139145934</v>
      </c>
    </row>
    <row r="147" spans="1:21" x14ac:dyDescent="0.3">
      <c r="A147" s="48" t="s">
        <v>226</v>
      </c>
      <c r="B147" s="23" t="s">
        <v>17</v>
      </c>
      <c r="C147" s="23" t="s">
        <v>326</v>
      </c>
      <c r="D147" s="44"/>
      <c r="E147" s="44"/>
      <c r="F147" s="44">
        <v>43103</v>
      </c>
      <c r="G147" s="32">
        <v>0.41666666666666669</v>
      </c>
      <c r="H147" s="18">
        <v>34.831408492417573</v>
      </c>
      <c r="I147" s="21">
        <f>[1]mol!L211</f>
        <v>206.1902196447661</v>
      </c>
      <c r="J147" s="36">
        <f>[1]mol!T211</f>
        <v>10281.25</v>
      </c>
      <c r="K147" s="36">
        <f>[1]mol!Y211</f>
        <v>3527.6559965584688</v>
      </c>
      <c r="L147" s="37">
        <f>[1]mol!AC211</f>
        <v>76.218147592094795</v>
      </c>
      <c r="M147" s="36">
        <f>[1]mol!AE211</f>
        <v>5147.0890763217449</v>
      </c>
      <c r="N147" s="36">
        <f>[1]mol!AG211</f>
        <v>4443.8345226807724</v>
      </c>
      <c r="O147" s="36" t="s">
        <v>324</v>
      </c>
      <c r="P147" s="21">
        <v>2017.0311225108294</v>
      </c>
      <c r="Q147" s="21"/>
      <c r="R147" s="9">
        <v>2.6188298818644883E-2</v>
      </c>
      <c r="S147" s="36">
        <v>102.14245430261798</v>
      </c>
      <c r="T147" s="21">
        <v>49.143337661564559</v>
      </c>
      <c r="U147" s="29">
        <v>1.8849603816486291</v>
      </c>
    </row>
    <row r="148" spans="1:21" x14ac:dyDescent="0.3">
      <c r="A148" s="48" t="s">
        <v>230</v>
      </c>
      <c r="B148" s="44" t="s">
        <v>17</v>
      </c>
      <c r="C148" s="23" t="s">
        <v>326</v>
      </c>
      <c r="D148" s="44"/>
      <c r="E148" s="44"/>
      <c r="F148" s="44">
        <v>43108</v>
      </c>
      <c r="G148" s="32">
        <v>0.71388888888888891</v>
      </c>
      <c r="H148" s="18">
        <v>95.084813238156784</v>
      </c>
      <c r="I148" s="21">
        <f>[1]mol!L214</f>
        <v>146.39223528814449</v>
      </c>
      <c r="J148" s="36">
        <f>[1]mol!T214</f>
        <v>8812.5</v>
      </c>
      <c r="K148" s="36">
        <f>[1]mol!Y214</f>
        <v>2714.2507297811158</v>
      </c>
      <c r="L148" s="37">
        <f>[1]mol!AC214</f>
        <v>73.404726036681893</v>
      </c>
      <c r="M148" s="36">
        <f>[1]mol!AE214</f>
        <v>4459.9876568607287</v>
      </c>
      <c r="N148" s="36">
        <f>[1]mol!AG214</f>
        <v>3772.6433454763205</v>
      </c>
      <c r="O148" s="36" t="s">
        <v>324</v>
      </c>
      <c r="P148" s="21">
        <v>1481.5252252037512</v>
      </c>
      <c r="Q148" s="21"/>
      <c r="R148" s="9">
        <v>4.5050633205196589E-2</v>
      </c>
      <c r="S148" s="36">
        <v>36.314552837823747</v>
      </c>
      <c r="T148" s="21">
        <v>62.704096551378399</v>
      </c>
      <c r="U148" s="29">
        <v>3.3736609486958398</v>
      </c>
    </row>
    <row r="149" spans="1:21" x14ac:dyDescent="0.3">
      <c r="A149" s="48" t="s">
        <v>231</v>
      </c>
      <c r="B149" s="44" t="s">
        <v>17</v>
      </c>
      <c r="C149" s="23" t="s">
        <v>326</v>
      </c>
      <c r="D149" s="44"/>
      <c r="E149" s="44"/>
      <c r="F149" s="44">
        <v>43108</v>
      </c>
      <c r="G149" s="32">
        <v>0.79652777777777783</v>
      </c>
      <c r="H149" s="18">
        <v>434.57477572851963</v>
      </c>
      <c r="I149" s="21">
        <f>[1]mol!L215</f>
        <v>93.36383406623473</v>
      </c>
      <c r="J149" s="36">
        <f>[1]mol!T215</f>
        <v>5662.5000000000009</v>
      </c>
      <c r="K149" s="36">
        <f>[1]mol!Y215</f>
        <v>1045.2475166128238</v>
      </c>
      <c r="L149" s="37">
        <f>[1]mol!AC215</f>
        <v>72.125898056948756</v>
      </c>
      <c r="M149" s="36">
        <f>[1]mol!AE215</f>
        <v>2888.2945895906187</v>
      </c>
      <c r="N149" s="36">
        <f>[1]mol!AG215</f>
        <v>2727.1819951095358</v>
      </c>
      <c r="O149" s="36" t="s">
        <v>324</v>
      </c>
      <c r="P149" s="21">
        <v>929.96275000384628</v>
      </c>
      <c r="Q149" s="21"/>
      <c r="R149" s="9">
        <v>3.7417168141617073E-2</v>
      </c>
      <c r="S149" s="36">
        <v>19.177344100286216</v>
      </c>
      <c r="T149" s="21">
        <v>17.73673829448947</v>
      </c>
      <c r="U149" s="29">
        <v>3.2319259318010771</v>
      </c>
    </row>
    <row r="150" spans="1:21" x14ac:dyDescent="0.3">
      <c r="A150" s="48" t="s">
        <v>232</v>
      </c>
      <c r="B150" s="44" t="s">
        <v>17</v>
      </c>
      <c r="C150" s="23" t="s">
        <v>326</v>
      </c>
      <c r="D150" s="44"/>
      <c r="E150" s="44"/>
      <c r="F150" s="44">
        <v>43109</v>
      </c>
      <c r="G150" s="32">
        <v>1.7361111111111112E-2</v>
      </c>
      <c r="H150" s="18">
        <v>140.62659530866608</v>
      </c>
      <c r="I150" s="21">
        <f>[1]mol!L216</f>
        <v>110.00572593906811</v>
      </c>
      <c r="J150" s="36">
        <f>[1]mol!T216</f>
        <v>8087.5</v>
      </c>
      <c r="K150" s="36">
        <f>[1]mol!Y216</f>
        <v>1705.1062276830087</v>
      </c>
      <c r="L150" s="37">
        <f>[1]mol!AC216</f>
        <v>75.450850804254912</v>
      </c>
      <c r="M150" s="36">
        <f>[1]mol!AE216</f>
        <v>4410.6150997737095</v>
      </c>
      <c r="N150" s="36">
        <f>[1]mol!AG216</f>
        <v>3947.3027596187426</v>
      </c>
      <c r="O150" s="36" t="s">
        <v>324</v>
      </c>
      <c r="P150" s="21">
        <v>2211.3870713330998</v>
      </c>
      <c r="Q150" s="21"/>
      <c r="R150" s="9">
        <v>4.7811579898102724E-2</v>
      </c>
      <c r="S150" s="36">
        <v>20.646361196509847</v>
      </c>
      <c r="T150" s="21">
        <v>51.480452262711395</v>
      </c>
      <c r="U150" s="29">
        <v>4.515767952064123</v>
      </c>
    </row>
    <row r="151" spans="1:21" x14ac:dyDescent="0.3">
      <c r="A151" s="48" t="s">
        <v>236</v>
      </c>
      <c r="B151" s="44" t="s">
        <v>17</v>
      </c>
      <c r="C151" s="23" t="s">
        <v>326</v>
      </c>
      <c r="D151" s="44"/>
      <c r="E151" s="44"/>
      <c r="F151" s="44">
        <v>43170</v>
      </c>
      <c r="G151" s="32">
        <v>0.31666666666666665</v>
      </c>
      <c r="H151" s="18">
        <v>295.82535596157015</v>
      </c>
      <c r="I151" s="21">
        <f>[1]mol!L220</f>
        <v>33.168136700448763</v>
      </c>
      <c r="J151" s="36">
        <f>[1]mol!T220</f>
        <v>5257.09375</v>
      </c>
      <c r="K151" s="36">
        <f>[1]mol!Y220</f>
        <v>1223.7312508998568</v>
      </c>
      <c r="L151" s="37">
        <f>[1]mol!AC220</f>
        <v>71.826652309691212</v>
      </c>
      <c r="M151" s="36">
        <f>[1]mol!AE220</f>
        <v>2552.8245217033532</v>
      </c>
      <c r="N151" s="36">
        <f>[1]mol!AG220</f>
        <v>2513.977743400369</v>
      </c>
      <c r="O151" s="36" t="s">
        <v>324</v>
      </c>
      <c r="P151" s="21">
        <v>881.80679671654264</v>
      </c>
      <c r="Q151" s="21"/>
      <c r="R151" s="9">
        <v>4.8586723060050546E-2</v>
      </c>
      <c r="S151" s="36">
        <v>36.019479641688491</v>
      </c>
      <c r="T151" s="21">
        <v>6.7205464018279732</v>
      </c>
      <c r="U151" s="29">
        <v>3.4947322028121559</v>
      </c>
    </row>
    <row r="152" spans="1:21" x14ac:dyDescent="0.3">
      <c r="A152" s="48" t="s">
        <v>237</v>
      </c>
      <c r="B152" s="44" t="s">
        <v>17</v>
      </c>
      <c r="C152" s="23" t="s">
        <v>326</v>
      </c>
      <c r="D152" s="44"/>
      <c r="E152" s="44"/>
      <c r="F152" s="44">
        <v>43170</v>
      </c>
      <c r="G152" s="32">
        <v>0.46388888888888885</v>
      </c>
      <c r="H152" s="18">
        <v>933.41055152880028</v>
      </c>
      <c r="I152" s="21">
        <f>[1]mol!L221</f>
        <v>19.107148397724291</v>
      </c>
      <c r="J152" s="36">
        <f>[1]mol!T221</f>
        <v>3775.4999999999995</v>
      </c>
      <c r="K152" s="36">
        <f>[1]mol!Y221</f>
        <v>599.87116008555108</v>
      </c>
      <c r="L152" s="37">
        <f>[1]mol!AC221</f>
        <v>66.596245872582699</v>
      </c>
      <c r="M152" s="36">
        <f>[1]mol!AE221</f>
        <v>1948.2534457930467</v>
      </c>
      <c r="N152" s="36">
        <f>[1]mol!AG221</f>
        <v>2165.7991915764255</v>
      </c>
      <c r="O152" s="36" t="s">
        <v>324</v>
      </c>
      <c r="P152" s="21">
        <v>1324.4655322993549</v>
      </c>
      <c r="Q152" s="21"/>
      <c r="R152" s="9">
        <v>4.7071194086039499E-2</v>
      </c>
      <c r="S152" s="36">
        <v>21.90555407756618</v>
      </c>
      <c r="T152" s="21">
        <v>7.7675419702806465</v>
      </c>
      <c r="U152" s="29">
        <v>2.8201402356107814</v>
      </c>
    </row>
    <row r="153" spans="1:21" x14ac:dyDescent="0.3">
      <c r="A153" s="48" t="s">
        <v>238</v>
      </c>
      <c r="B153" s="44" t="s">
        <v>17</v>
      </c>
      <c r="C153" s="23" t="s">
        <v>326</v>
      </c>
      <c r="D153" s="44"/>
      <c r="E153" s="44"/>
      <c r="F153" s="44">
        <v>43170</v>
      </c>
      <c r="G153" s="32">
        <v>0.66249999999999998</v>
      </c>
      <c r="H153" s="18">
        <v>149.47643653861417</v>
      </c>
      <c r="I153" s="21">
        <f>[1]mol!L222</f>
        <v>50.506731504229577</v>
      </c>
      <c r="J153" s="36">
        <f>[1]mol!T222</f>
        <v>7425.5</v>
      </c>
      <c r="K153" s="36">
        <f>[1]mol!Y222</f>
        <v>1294.6845488232375</v>
      </c>
      <c r="L153" s="37">
        <f>[1]mol!AC222</f>
        <v>77.880623965747873</v>
      </c>
      <c r="M153" s="36">
        <f>[1]mol!AE222</f>
        <v>3895.0421723925119</v>
      </c>
      <c r="N153" s="36">
        <f>[1]mol!AG222</f>
        <v>3804.4862518089722</v>
      </c>
      <c r="O153" s="36" t="s">
        <v>324</v>
      </c>
      <c r="P153" s="21">
        <v>1870.115289687722</v>
      </c>
      <c r="Q153" s="21"/>
      <c r="R153" s="9">
        <v>3.9556034819264563E-2</v>
      </c>
      <c r="S153" s="36">
        <v>23.251466961657904</v>
      </c>
      <c r="T153" s="21">
        <v>51.97664406011674</v>
      </c>
      <c r="U153" s="29">
        <v>3.4050508349843254</v>
      </c>
    </row>
    <row r="154" spans="1:21" x14ac:dyDescent="0.3">
      <c r="A154" s="48" t="s">
        <v>239</v>
      </c>
      <c r="B154" s="44" t="s">
        <v>17</v>
      </c>
      <c r="C154" s="23" t="s">
        <v>326</v>
      </c>
      <c r="D154" s="44"/>
      <c r="E154" s="44"/>
      <c r="F154" s="44">
        <v>43170</v>
      </c>
      <c r="G154" s="32">
        <v>0.84027777777777779</v>
      </c>
      <c r="H154" s="18">
        <v>137.71941113307497</v>
      </c>
      <c r="I154" s="21">
        <f>[1]mol!L223</f>
        <v>55.002862969534057</v>
      </c>
      <c r="J154" s="36">
        <f>[1]mol!T223</f>
        <v>7631.9375</v>
      </c>
      <c r="K154" s="36">
        <f>[1]mol!Y223</f>
        <v>1530.389386235704</v>
      </c>
      <c r="L154" s="37">
        <f>[1]mol!AC223</f>
        <v>73.939276132210338</v>
      </c>
      <c r="M154" s="36">
        <f>[1]mol!AE223</f>
        <v>4046.7393540423782</v>
      </c>
      <c r="N154" s="36">
        <f>[1]mol!AG223</f>
        <v>3728.8662108887661</v>
      </c>
      <c r="O154" s="36" t="s">
        <v>324</v>
      </c>
      <c r="P154" s="21">
        <v>1836.6619292606679</v>
      </c>
      <c r="Q154" s="21"/>
      <c r="R154" s="9">
        <v>4.3957044728913153E-2</v>
      </c>
      <c r="S154" s="36">
        <v>24.601230787798553</v>
      </c>
      <c r="T154" s="21">
        <v>52.912768876828977</v>
      </c>
      <c r="U154" s="29">
        <v>3.2157168504162739</v>
      </c>
    </row>
    <row r="155" spans="1:21" x14ac:dyDescent="0.3">
      <c r="A155" s="48" t="s">
        <v>248</v>
      </c>
      <c r="B155" s="23" t="s">
        <v>17</v>
      </c>
      <c r="C155" s="23" t="s">
        <v>326</v>
      </c>
      <c r="D155" s="44"/>
      <c r="E155" s="44"/>
      <c r="F155" s="44">
        <v>43193</v>
      </c>
      <c r="G155" s="32">
        <v>0.5</v>
      </c>
      <c r="H155" s="22">
        <v>4.1357391949807463</v>
      </c>
      <c r="I155" s="21">
        <f>[1]mol!L231</f>
        <v>271.51105557545685</v>
      </c>
      <c r="J155" s="36">
        <f>[1]mol!T231</f>
        <v>10056.624999999998</v>
      </c>
      <c r="K155" s="36">
        <f>[1]mol!Y231</f>
        <v>3936.4465151239006</v>
      </c>
      <c r="L155" s="37">
        <f>[1]mol!AC231</f>
        <v>80.315512439159761</v>
      </c>
      <c r="M155" s="36">
        <f>[1]mol!AE231</f>
        <v>4918.4941370088463</v>
      </c>
      <c r="N155" s="36">
        <f>[1]mol!AG231</f>
        <v>4237.0253006637058</v>
      </c>
      <c r="O155" s="36" t="s">
        <v>324</v>
      </c>
      <c r="P155" s="21">
        <v>1943.0398473327114</v>
      </c>
      <c r="Q155" s="21"/>
      <c r="R155" s="9">
        <v>2.5994844611122909E-2</v>
      </c>
      <c r="S155" s="36">
        <v>49.428557060984218</v>
      </c>
      <c r="T155" s="21">
        <v>42.843587299502815</v>
      </c>
      <c r="U155" s="29">
        <v>1.9327019181930976</v>
      </c>
    </row>
    <row r="156" spans="1:21" x14ac:dyDescent="0.3">
      <c r="A156" s="48" t="s">
        <v>251</v>
      </c>
      <c r="B156" s="44" t="s">
        <v>17</v>
      </c>
      <c r="C156" s="23" t="s">
        <v>326</v>
      </c>
      <c r="D156" s="44"/>
      <c r="E156" s="44"/>
      <c r="F156" s="44">
        <v>43202</v>
      </c>
      <c r="G156" s="32">
        <v>2.9166666666666664E-2</v>
      </c>
      <c r="H156" s="18">
        <v>173.99533134442268</v>
      </c>
      <c r="I156" s="21">
        <f>[1]mol!L234</f>
        <v>48.633813503625959</v>
      </c>
      <c r="J156" s="36">
        <f>[1]mol!T234</f>
        <v>4386.71875</v>
      </c>
      <c r="K156" s="36">
        <f>[1]mol!Y234</f>
        <v>1333.6236073697128</v>
      </c>
      <c r="L156" s="37">
        <f>[1]mol!AC234</f>
        <v>52.337313898558243</v>
      </c>
      <c r="M156" s="36">
        <f>[1]mol!AE234</f>
        <v>2340.0370294178156</v>
      </c>
      <c r="N156" s="36">
        <f>[1]mol!AG234</f>
        <v>2139.1761065921455</v>
      </c>
      <c r="O156" s="36" t="s">
        <v>324</v>
      </c>
      <c r="P156" s="21">
        <v>1522.3158797845667</v>
      </c>
      <c r="Q156" s="21"/>
      <c r="R156" s="9">
        <v>3.999024909284267E-2</v>
      </c>
      <c r="S156" s="36">
        <v>15.514133613944269</v>
      </c>
      <c r="T156" s="21">
        <v>61.047953583082951</v>
      </c>
      <c r="U156" s="29">
        <v>3.3783895448507191</v>
      </c>
    </row>
    <row r="157" spans="1:21" x14ac:dyDescent="0.3">
      <c r="A157" s="48" t="s">
        <v>252</v>
      </c>
      <c r="B157" s="44" t="s">
        <v>17</v>
      </c>
      <c r="C157" s="23" t="s">
        <v>326</v>
      </c>
      <c r="D157" s="44"/>
      <c r="E157" s="44"/>
      <c r="F157" s="44">
        <v>43202</v>
      </c>
      <c r="G157" s="32">
        <v>0.43055555555555558</v>
      </c>
      <c r="H157" s="18">
        <v>337.31099982924394</v>
      </c>
      <c r="I157" s="21">
        <f>[1]mol!L235</f>
        <v>29.614105554725029</v>
      </c>
      <c r="J157" s="36">
        <f>[1]mol!T235</f>
        <v>3595.1250000000009</v>
      </c>
      <c r="K157" s="36">
        <f>[1]mol!Y235</f>
        <v>754.08757895359543</v>
      </c>
      <c r="L157" s="37">
        <f>[1]mol!AC235</f>
        <v>50.130056805538857</v>
      </c>
      <c r="M157" s="36">
        <f>[1]mol!AE235</f>
        <v>2552.8245217033532</v>
      </c>
      <c r="N157" s="36">
        <f>[1]mol!AG235</f>
        <v>2513.977743400369</v>
      </c>
      <c r="O157" s="36" t="s">
        <v>324</v>
      </c>
      <c r="P157" s="21">
        <v>3717.9580604118519</v>
      </c>
      <c r="Q157" s="21"/>
      <c r="R157" s="9">
        <v>3.4201080936447768E-2</v>
      </c>
      <c r="S157" s="36">
        <v>13.233377467124507</v>
      </c>
      <c r="T157" s="21">
        <v>15.876678810847526</v>
      </c>
      <c r="U157" s="29">
        <v>2.7969059307891357</v>
      </c>
    </row>
    <row r="158" spans="1:21" x14ac:dyDescent="0.3">
      <c r="A158" s="48" t="s">
        <v>253</v>
      </c>
      <c r="B158" s="44" t="s">
        <v>17</v>
      </c>
      <c r="C158" s="23" t="s">
        <v>326</v>
      </c>
      <c r="D158" s="44"/>
      <c r="E158" s="44"/>
      <c r="F158" s="44">
        <v>43202</v>
      </c>
      <c r="G158" s="32">
        <v>0.5854166666666667</v>
      </c>
      <c r="H158" s="18">
        <v>903.14224365543066</v>
      </c>
      <c r="I158" s="21">
        <f>[1]mol!L236</f>
        <v>25.665182059476429</v>
      </c>
      <c r="J158" s="36">
        <f>[1]mol!T236</f>
        <v>3606.7500000000005</v>
      </c>
      <c r="K158" s="36">
        <f>[1]mol!Y236</f>
        <v>601.62411368186804</v>
      </c>
      <c r="L158" s="37">
        <f>[1]mol!AC236</f>
        <v>51.350058698204265</v>
      </c>
      <c r="M158" s="36">
        <f>[1]mol!AE236</f>
        <v>2075.1121168483851</v>
      </c>
      <c r="N158" s="36">
        <f>[1]mol!AG236</f>
        <v>2086.5487299765455</v>
      </c>
      <c r="O158" s="36" t="s">
        <v>324</v>
      </c>
      <c r="P158" s="21">
        <v>1737.1306839704569</v>
      </c>
      <c r="Q158" s="21"/>
      <c r="R158" s="9">
        <v>5.5159233973564807E-2</v>
      </c>
      <c r="S158" s="36">
        <v>10.775646417848151</v>
      </c>
      <c r="T158" s="21">
        <v>30.842981988163082</v>
      </c>
      <c r="U158" s="29">
        <v>3.677914116932977</v>
      </c>
    </row>
    <row r="159" spans="1:21" x14ac:dyDescent="0.3">
      <c r="A159" s="48" t="s">
        <v>254</v>
      </c>
      <c r="B159" s="44" t="s">
        <v>17</v>
      </c>
      <c r="C159" s="23" t="s">
        <v>326</v>
      </c>
      <c r="D159" s="44"/>
      <c r="E159" s="44"/>
      <c r="F159" s="44">
        <v>43202</v>
      </c>
      <c r="G159" s="32">
        <v>0.84027777777777779</v>
      </c>
      <c r="H159" s="18">
        <v>151.46896102495555</v>
      </c>
      <c r="I159" s="21">
        <f>[1]mol!L237</f>
        <v>53.397907634679449</v>
      </c>
      <c r="J159" s="36">
        <f>[1]mol!T237</f>
        <v>6916.5625</v>
      </c>
      <c r="K159" s="36">
        <f>[1]mol!Y237</f>
        <v>1276.9288252992528</v>
      </c>
      <c r="L159" s="37">
        <f>[1]mol!AC237</f>
        <v>64.143453807454534</v>
      </c>
      <c r="M159" s="36">
        <f>[1]mol!AE237</f>
        <v>3828.6155112116849</v>
      </c>
      <c r="N159" s="36">
        <f>[1]mol!AG237</f>
        <v>3599.4061579919157</v>
      </c>
      <c r="O159" s="36" t="s">
        <v>324</v>
      </c>
      <c r="P159" s="21">
        <v>2310.592709879229</v>
      </c>
      <c r="Q159" s="21"/>
      <c r="R159" s="9">
        <v>4.0716490838338795E-2</v>
      </c>
      <c r="S159" s="36">
        <v>14.399442026478248</v>
      </c>
      <c r="T159" s="21">
        <v>106.47403557592183</v>
      </c>
      <c r="U159" s="29">
        <v>3.0507287366141473</v>
      </c>
    </row>
    <row r="160" spans="1:21" x14ac:dyDescent="0.3">
      <c r="A160" s="48" t="s">
        <v>260</v>
      </c>
      <c r="B160" s="23" t="s">
        <v>17</v>
      </c>
      <c r="C160" s="23" t="s">
        <v>326</v>
      </c>
      <c r="D160" s="44"/>
      <c r="E160" s="44"/>
      <c r="F160" s="44">
        <v>43229</v>
      </c>
      <c r="G160" s="32">
        <v>0.45833333333333331</v>
      </c>
      <c r="H160" s="34">
        <v>6.2421207759604052</v>
      </c>
      <c r="I160" s="21">
        <f>[1]mol!L243</f>
        <v>239.91966761346811</v>
      </c>
      <c r="J160" s="36">
        <f>[1]mol!T243</f>
        <v>9408.4375</v>
      </c>
      <c r="K160" s="36">
        <f>[1]mol!Y243</f>
        <v>3842.030607526739</v>
      </c>
      <c r="L160" s="37">
        <f>[1]mol!AC243</f>
        <v>92.740605090246888</v>
      </c>
      <c r="M160" s="36">
        <f>[1]mol!AE243</f>
        <v>4430.3641226085174</v>
      </c>
      <c r="N160" s="36">
        <f>[1]mol!AG243</f>
        <v>4084.5151953690302</v>
      </c>
      <c r="O160" s="36" t="s">
        <v>324</v>
      </c>
      <c r="P160" s="21">
        <v>1907.7351809586144</v>
      </c>
      <c r="Q160" s="21"/>
      <c r="R160" s="9">
        <v>3.8361309361970769E-2</v>
      </c>
      <c r="S160" s="36">
        <v>18.169260878696242</v>
      </c>
      <c r="T160" s="21">
        <v>43.625389776159459</v>
      </c>
      <c r="U160" s="29">
        <v>4.3125018178989087</v>
      </c>
    </row>
    <row r="161" spans="1:21" x14ac:dyDescent="0.3">
      <c r="A161" s="48" t="s">
        <v>263</v>
      </c>
      <c r="B161" s="44" t="s">
        <v>17</v>
      </c>
      <c r="C161" s="23" t="s">
        <v>326</v>
      </c>
      <c r="D161" s="44"/>
      <c r="E161" s="44"/>
      <c r="F161" s="44">
        <v>43253</v>
      </c>
      <c r="G161" s="32">
        <v>0.54999999999999993</v>
      </c>
      <c r="H161" s="18">
        <v>203.12075945882032</v>
      </c>
      <c r="I161" s="21">
        <f>[1]mol!L246</f>
        <v>102.88356034942331</v>
      </c>
      <c r="J161" s="36">
        <f>[1]mol!T246</f>
        <v>5563.7812500000009</v>
      </c>
      <c r="K161" s="36">
        <f>[1]mol!Y246</f>
        <v>2023.5652640283047</v>
      </c>
      <c r="L161" s="37">
        <f>[1]mol!AC246</f>
        <v>73.345899949614164</v>
      </c>
      <c r="M161" s="36">
        <f>[1]mol!AE246</f>
        <v>2684.5587327710346</v>
      </c>
      <c r="N161" s="36">
        <f>[1]mol!AG246</f>
        <v>2454.1593891910775</v>
      </c>
      <c r="O161" s="36" t="s">
        <v>324</v>
      </c>
      <c r="P161" s="21">
        <v>1143.9013475527179</v>
      </c>
      <c r="Q161" s="21"/>
      <c r="R161" s="9">
        <v>4.4854569955936903E-2</v>
      </c>
      <c r="S161" s="36">
        <v>82.081288464226617</v>
      </c>
      <c r="T161" s="21">
        <v>91.731156639862135</v>
      </c>
      <c r="U161" s="29">
        <v>5.4301734591444495</v>
      </c>
    </row>
    <row r="162" spans="1:21" x14ac:dyDescent="0.3">
      <c r="A162" s="48" t="s">
        <v>264</v>
      </c>
      <c r="B162" s="44" t="s">
        <v>17</v>
      </c>
      <c r="C162" s="23" t="s">
        <v>326</v>
      </c>
      <c r="D162" s="44"/>
      <c r="E162" s="44"/>
      <c r="F162" s="44">
        <v>43253</v>
      </c>
      <c r="G162" s="32">
        <v>0.60138888888888886</v>
      </c>
      <c r="H162" s="18">
        <v>2556.571267192222</v>
      </c>
      <c r="I162" s="21">
        <f>[1]mol!L247</f>
        <v>9.8384608224479386</v>
      </c>
      <c r="J162" s="36">
        <f>[1]mol!T247</f>
        <v>1408.55</v>
      </c>
      <c r="K162" s="36">
        <f>[1]mol!Y247</f>
        <v>289.08510176482844</v>
      </c>
      <c r="L162" s="37">
        <f>[1]mol!AC247</f>
        <v>50.265612571390569</v>
      </c>
      <c r="M162" s="36">
        <f>[1]mol!AE247</f>
        <v>795.21086196255919</v>
      </c>
      <c r="N162" s="36">
        <f>[1]mol!AG247</f>
        <v>1047.6745346574178</v>
      </c>
      <c r="O162" s="36" t="s">
        <v>324</v>
      </c>
      <c r="P162" s="21">
        <v>1198.1830467537254</v>
      </c>
      <c r="Q162" s="21"/>
      <c r="R162" s="9" t="s">
        <v>324</v>
      </c>
      <c r="S162" s="36" t="s">
        <v>324</v>
      </c>
      <c r="T162" s="21" t="s">
        <v>324</v>
      </c>
      <c r="U162" s="29" t="s">
        <v>324</v>
      </c>
    </row>
    <row r="163" spans="1:21" x14ac:dyDescent="0.3">
      <c r="A163" s="48" t="s">
        <v>265</v>
      </c>
      <c r="B163" s="44" t="s">
        <v>17</v>
      </c>
      <c r="C163" s="23" t="s">
        <v>326</v>
      </c>
      <c r="D163" s="44"/>
      <c r="E163" s="44"/>
      <c r="F163" s="44">
        <v>43253</v>
      </c>
      <c r="G163" s="32">
        <v>0.6645833333333333</v>
      </c>
      <c r="H163" s="18">
        <v>136.75514263981199</v>
      </c>
      <c r="I163" s="21">
        <f>[1]mol!L248</f>
        <v>35.018489423936686</v>
      </c>
      <c r="J163" s="36">
        <f>[1]mol!T248</f>
        <v>4609.0625</v>
      </c>
      <c r="K163" s="36">
        <f>[1]mol!Y248</f>
        <v>960.26189039733754</v>
      </c>
      <c r="L163" s="37">
        <f>[1]mol!AC248</f>
        <v>77.791106007166547</v>
      </c>
      <c r="M163" s="36">
        <f>[1]mol!AE248</f>
        <v>2403.8099156552153</v>
      </c>
      <c r="N163" s="36">
        <f>[1]mol!AG248</f>
        <v>2623.4742252607416</v>
      </c>
      <c r="O163" s="36" t="s">
        <v>324</v>
      </c>
      <c r="P163" s="21">
        <v>1839.4777888124797</v>
      </c>
      <c r="Q163" s="21"/>
      <c r="R163" s="9">
        <v>4.6734506322250423E-2</v>
      </c>
      <c r="S163" s="36">
        <v>25.380345011219323</v>
      </c>
      <c r="T163" s="21">
        <v>7.1694763328701567</v>
      </c>
      <c r="U163" s="29">
        <v>5.8115282634885386</v>
      </c>
    </row>
    <row r="164" spans="1:21" x14ac:dyDescent="0.3">
      <c r="A164" s="48" t="s">
        <v>267</v>
      </c>
      <c r="B164" s="23" t="s">
        <v>17</v>
      </c>
      <c r="C164" s="44" t="s">
        <v>326</v>
      </c>
      <c r="D164" s="44"/>
      <c r="E164" s="44"/>
      <c r="F164" s="44">
        <v>43291</v>
      </c>
      <c r="G164" s="32">
        <v>0.29166666666666669</v>
      </c>
      <c r="H164" s="22">
        <v>0.96657626679191611</v>
      </c>
      <c r="I164" s="21">
        <f>[1]mol!L253</f>
        <v>526.5720241335639</v>
      </c>
      <c r="J164" s="36">
        <f>[1]mol!T253</f>
        <v>10852.875</v>
      </c>
      <c r="K164" s="36">
        <f>[1]mol!Y253</f>
        <v>4219.2244637506165</v>
      </c>
      <c r="L164" s="37">
        <f>[1]mol!AC253</f>
        <v>101.68217032454096</v>
      </c>
      <c r="M164" s="36">
        <f>[1]mol!AE253</f>
        <v>5061.0985393951869</v>
      </c>
      <c r="N164" s="36">
        <f>[1]mol!AG253</f>
        <v>4272.8180048904633</v>
      </c>
      <c r="O164" s="36" t="s">
        <v>324</v>
      </c>
      <c r="P164" s="21">
        <v>756.4176985128945</v>
      </c>
      <c r="Q164" s="21"/>
      <c r="R164" s="9">
        <v>4.2728394899740701E-2</v>
      </c>
      <c r="S164" s="36">
        <v>30.169622112487989</v>
      </c>
      <c r="T164" s="21">
        <v>34.92459353951805</v>
      </c>
      <c r="U164" s="29">
        <v>3.2981342175268211</v>
      </c>
    </row>
    <row r="165" spans="1:21" x14ac:dyDescent="0.3">
      <c r="A165" s="48" t="s">
        <v>270</v>
      </c>
      <c r="B165" s="44" t="s">
        <v>17</v>
      </c>
      <c r="C165" s="44" t="s">
        <v>326</v>
      </c>
      <c r="D165" s="44"/>
      <c r="E165" s="44"/>
      <c r="F165" s="44">
        <v>43316</v>
      </c>
      <c r="G165" s="32">
        <v>0.63263888888888886</v>
      </c>
      <c r="H165" s="18">
        <v>568.74084718242841</v>
      </c>
      <c r="I165" s="21">
        <f>[1]mol!L256</f>
        <v>156.18838621600048</v>
      </c>
      <c r="J165" s="36">
        <f>[1]mol!T256</f>
        <v>4438.09375</v>
      </c>
      <c r="K165" s="36">
        <f>[1]mol!Y256</f>
        <v>1194.9488837861361</v>
      </c>
      <c r="L165" s="37">
        <f>[1]mol!AC256</f>
        <v>77.323054966584223</v>
      </c>
      <c r="M165" s="36">
        <f>[1]mol!AE256</f>
        <v>2029.6893643283279</v>
      </c>
      <c r="N165" s="36">
        <f>[1]mol!AG256</f>
        <v>2386.2468187035279</v>
      </c>
      <c r="O165" s="36" t="s">
        <v>324</v>
      </c>
      <c r="P165" s="21">
        <v>1071.7684186004312</v>
      </c>
      <c r="Q165" s="21"/>
      <c r="R165" s="9">
        <v>9.5331522611877426E-2</v>
      </c>
      <c r="S165" s="36">
        <v>25.156823967595884</v>
      </c>
      <c r="T165" s="21">
        <v>21.946407705203786</v>
      </c>
      <c r="U165" s="29">
        <v>19.964737281456657</v>
      </c>
    </row>
    <row r="166" spans="1:21" x14ac:dyDescent="0.3">
      <c r="A166" s="48" t="s">
        <v>271</v>
      </c>
      <c r="B166" s="44" t="s">
        <v>17</v>
      </c>
      <c r="C166" s="44" t="s">
        <v>326</v>
      </c>
      <c r="D166" s="44"/>
      <c r="E166" s="44"/>
      <c r="F166" s="44">
        <v>43316</v>
      </c>
      <c r="G166" s="32">
        <v>0.66597222222222219</v>
      </c>
      <c r="H166" s="18">
        <v>1038.1463895949178</v>
      </c>
      <c r="I166" s="21">
        <f>[1]mol!L257</f>
        <v>20.39336919331955</v>
      </c>
      <c r="J166" s="36">
        <f>[1]mol!T257</f>
        <v>1652.79375</v>
      </c>
      <c r="K166" s="36">
        <f>[1]mol!Y257</f>
        <v>373.89673754891851</v>
      </c>
      <c r="L166" s="37">
        <f>[1]mol!AC257</f>
        <v>59.897744914740528</v>
      </c>
      <c r="M166" s="36">
        <f>[1]mol!AE257</f>
        <v>849.68113556881292</v>
      </c>
      <c r="N166" s="36">
        <f>[1]mol!AG257</f>
        <v>1093.6049703078995</v>
      </c>
      <c r="O166" s="36" t="s">
        <v>324</v>
      </c>
      <c r="P166" s="21">
        <v>994.38582502376471</v>
      </c>
      <c r="Q166" s="21"/>
      <c r="R166" s="9">
        <v>0.1268256252998024</v>
      </c>
      <c r="S166" s="36">
        <v>37.317042909106483</v>
      </c>
      <c r="T166" s="21">
        <v>34.398083789209743</v>
      </c>
      <c r="U166" s="29">
        <v>14.972099471203782</v>
      </c>
    </row>
    <row r="167" spans="1:21" x14ac:dyDescent="0.3">
      <c r="A167" s="48" t="s">
        <v>272</v>
      </c>
      <c r="B167" s="44" t="s">
        <v>17</v>
      </c>
      <c r="C167" s="44" t="s">
        <v>326</v>
      </c>
      <c r="D167" s="44"/>
      <c r="E167" s="44"/>
      <c r="F167" s="44">
        <v>43316</v>
      </c>
      <c r="G167" s="32">
        <v>0.68888888888888899</v>
      </c>
      <c r="H167" s="18">
        <v>177.15214508573462</v>
      </c>
      <c r="I167" s="21">
        <f>[1]mol!L258</f>
        <v>38.61200980461291</v>
      </c>
      <c r="J167" s="36">
        <f>[1]mol!T258</f>
        <v>2432.703125</v>
      </c>
      <c r="K167" s="36">
        <f>[1]mol!Y258</f>
        <v>603.05953474088687</v>
      </c>
      <c r="L167" s="37">
        <f>[1]mol!AC258</f>
        <v>68.563083305412249</v>
      </c>
      <c r="M167" s="36">
        <f>[1]mol!AE258</f>
        <v>1164.3900432009875</v>
      </c>
      <c r="N167" s="36">
        <f>[1]mol!AG258</f>
        <v>1390.5634013673337</v>
      </c>
      <c r="O167" s="36" t="s">
        <v>324</v>
      </c>
      <c r="P167" s="21">
        <v>877.51124737832868</v>
      </c>
      <c r="Q167" s="21"/>
      <c r="R167" s="9">
        <v>0.10174643235412302</v>
      </c>
      <c r="S167" s="36">
        <v>21.75747904007099</v>
      </c>
      <c r="T167" s="21">
        <v>51.311536279053243</v>
      </c>
      <c r="U167" s="29">
        <v>13.651605186724565</v>
      </c>
    </row>
    <row r="168" spans="1:21" x14ac:dyDescent="0.3">
      <c r="A168" s="48" t="s">
        <v>281</v>
      </c>
      <c r="B168" s="44" t="s">
        <v>17</v>
      </c>
      <c r="C168" s="44" t="s">
        <v>326</v>
      </c>
      <c r="D168" s="44"/>
      <c r="E168" s="44"/>
      <c r="F168" s="44">
        <v>43319</v>
      </c>
      <c r="G168" s="32">
        <v>0.41666666666666669</v>
      </c>
      <c r="H168" s="34">
        <v>1.7086796344944153</v>
      </c>
      <c r="I168" s="21">
        <f>[1]mol!L267</f>
        <v>543.49880262998306</v>
      </c>
      <c r="J168" s="36">
        <f>[1]mol!T267</f>
        <v>9741.0625</v>
      </c>
      <c r="K168" s="36">
        <f>[1]mol!Y267</f>
        <v>3574.3724273883554</v>
      </c>
      <c r="L168" s="37">
        <f>[1]mol!AC267</f>
        <v>121.16383576779553</v>
      </c>
      <c r="M168" s="36">
        <f>[1]mol!AE267</f>
        <v>4270.7467599259408</v>
      </c>
      <c r="N168" s="36">
        <f>[1]mol!AG267</f>
        <v>4172.3888417585704</v>
      </c>
      <c r="O168" s="36" t="s">
        <v>324</v>
      </c>
      <c r="P168" s="21">
        <v>556.18366389518849</v>
      </c>
      <c r="Q168" s="21"/>
      <c r="R168" s="9">
        <v>5.3210832542222759E-2</v>
      </c>
      <c r="S168" s="36">
        <v>40.229621344505432</v>
      </c>
      <c r="T168" s="21">
        <v>37.866534422499669</v>
      </c>
      <c r="U168" s="29">
        <v>6.8858250936014329</v>
      </c>
    </row>
    <row r="169" spans="1:21" x14ac:dyDescent="0.3">
      <c r="A169" s="48" t="s">
        <v>282</v>
      </c>
      <c r="B169" s="44" t="s">
        <v>17</v>
      </c>
      <c r="C169" s="44" t="s">
        <v>326</v>
      </c>
      <c r="D169" s="44"/>
      <c r="E169" s="44"/>
      <c r="F169" s="44">
        <v>43325</v>
      </c>
      <c r="G169" s="32">
        <v>0.27777777777777779</v>
      </c>
      <c r="H169" s="18">
        <v>298.36136208069956</v>
      </c>
      <c r="I169" s="21">
        <f>[1]mol!L268</f>
        <v>146.72225246596167</v>
      </c>
      <c r="J169" s="36">
        <f>[1]mol!T268</f>
        <v>5662.7812499999991</v>
      </c>
      <c r="K169" s="36">
        <f>[1]mol!Y268</f>
        <v>1758.7518274432498</v>
      </c>
      <c r="L169" s="37">
        <f>[1]mol!AC268</f>
        <v>80.949811117107387</v>
      </c>
      <c r="M169" s="36">
        <f>[1]mol!AE268</f>
        <v>2444.6163340876365</v>
      </c>
      <c r="N169" s="36">
        <f>[1]mol!AG268</f>
        <v>2568.8058286341634</v>
      </c>
      <c r="O169" s="36" t="s">
        <v>324</v>
      </c>
      <c r="P169" s="21">
        <v>394.26121153799795</v>
      </c>
      <c r="Q169" s="21"/>
      <c r="R169" s="9" t="s">
        <v>324</v>
      </c>
      <c r="S169" s="36" t="s">
        <v>324</v>
      </c>
      <c r="T169" s="21" t="s">
        <v>324</v>
      </c>
      <c r="U169" s="29" t="s">
        <v>324</v>
      </c>
    </row>
    <row r="170" spans="1:21" x14ac:dyDescent="0.3">
      <c r="A170" s="48" t="s">
        <v>283</v>
      </c>
      <c r="B170" s="44" t="s">
        <v>17</v>
      </c>
      <c r="C170" s="44" t="s">
        <v>326</v>
      </c>
      <c r="D170" s="44"/>
      <c r="E170" s="44"/>
      <c r="F170" s="44">
        <v>43325</v>
      </c>
      <c r="G170" s="32">
        <v>0.78819444444444453</v>
      </c>
      <c r="H170" s="18">
        <v>903.14224365543066</v>
      </c>
      <c r="I170" s="21">
        <f>[1]mol!L269</f>
        <v>60.82752512502573</v>
      </c>
      <c r="J170" s="36">
        <f>[1]mol!T269</f>
        <v>2735.2656250000005</v>
      </c>
      <c r="K170" s="36">
        <f>[1]mol!Y269</f>
        <v>757.28900289128603</v>
      </c>
      <c r="L170" s="37">
        <f>[1]mol!AC269</f>
        <v>57.828601243532326</v>
      </c>
      <c r="M170" s="36">
        <f>[1]mol!AE269</f>
        <v>1230.7426455461839</v>
      </c>
      <c r="N170" s="36">
        <f>[1]mol!AG269</f>
        <v>1530.2185737811267</v>
      </c>
      <c r="O170" s="36" t="s">
        <v>324</v>
      </c>
      <c r="P170" s="21">
        <v>805.6812676644123</v>
      </c>
      <c r="Q170" s="21"/>
      <c r="R170" s="9" t="s">
        <v>324</v>
      </c>
      <c r="S170" s="36" t="s">
        <v>324</v>
      </c>
      <c r="T170" s="21" t="s">
        <v>324</v>
      </c>
      <c r="U170" s="29" t="s">
        <v>324</v>
      </c>
    </row>
    <row r="171" spans="1:21" x14ac:dyDescent="0.3">
      <c r="A171" s="48" t="s">
        <v>284</v>
      </c>
      <c r="B171" s="44" t="s">
        <v>17</v>
      </c>
      <c r="C171" s="44" t="s">
        <v>326</v>
      </c>
      <c r="D171" s="44"/>
      <c r="E171" s="44"/>
      <c r="F171" s="44">
        <v>43325</v>
      </c>
      <c r="G171" s="32">
        <v>0.81319444444444444</v>
      </c>
      <c r="H171" s="18">
        <v>133.87678459842064</v>
      </c>
      <c r="I171" s="21">
        <f>[1]mol!L270</f>
        <v>34.079209763995408</v>
      </c>
      <c r="J171" s="36">
        <f>[1]mol!T270</f>
        <v>2199.0625</v>
      </c>
      <c r="K171" s="36">
        <f>[1]mol!Y270</f>
        <v>624.8518362732641</v>
      </c>
      <c r="L171" s="37">
        <f>[1]mol!AC270</f>
        <v>62.145924503111388</v>
      </c>
      <c r="M171" s="36">
        <f>[1]mol!AE270</f>
        <v>1118.4612219707878</v>
      </c>
      <c r="N171" s="36">
        <f>[1]mol!AG270</f>
        <v>1326.3885423424322</v>
      </c>
      <c r="O171" s="36" t="s">
        <v>324</v>
      </c>
      <c r="P171" s="21">
        <v>1144.4930796388198</v>
      </c>
      <c r="Q171" s="21"/>
      <c r="R171" s="9" t="s">
        <v>324</v>
      </c>
      <c r="S171" s="36" t="s">
        <v>324</v>
      </c>
      <c r="T171" s="21" t="s">
        <v>324</v>
      </c>
      <c r="U171" s="29" t="s">
        <v>324</v>
      </c>
    </row>
    <row r="172" spans="1:21" x14ac:dyDescent="0.3">
      <c r="A172" s="48" t="s">
        <v>288</v>
      </c>
      <c r="B172" s="23" t="s">
        <v>17</v>
      </c>
      <c r="C172" s="23" t="s">
        <v>326</v>
      </c>
      <c r="D172" s="52">
        <v>44.140500000000003</v>
      </c>
      <c r="E172" s="52">
        <v>6.3632</v>
      </c>
      <c r="F172" s="44">
        <v>43149</v>
      </c>
      <c r="G172" s="32">
        <v>0.58333333333333337</v>
      </c>
      <c r="H172" s="34">
        <v>7.9259773797815987</v>
      </c>
      <c r="I172" s="21">
        <f>[1]mol!L274</f>
        <v>244.83325670541311</v>
      </c>
      <c r="J172" s="36">
        <f>[1]mol!T274</f>
        <v>10265.625</v>
      </c>
      <c r="K172" s="36">
        <f>[1]mol!Y274</f>
        <v>4184.4698750792195</v>
      </c>
      <c r="L172" s="37">
        <f>[1]mol!AC274</f>
        <v>78.775803551561069</v>
      </c>
      <c r="M172" s="36">
        <f>[1]mol!AE274</f>
        <v>4822.0530754988686</v>
      </c>
      <c r="N172" s="36">
        <f>[1]mol!AG274</f>
        <v>4411.3977743400364</v>
      </c>
      <c r="O172" s="36">
        <v>3412.22332585704</v>
      </c>
      <c r="P172" s="21">
        <v>1954.0641216031797</v>
      </c>
      <c r="Q172" s="21"/>
      <c r="R172" s="9">
        <v>2.4172990303033243E-2</v>
      </c>
      <c r="S172" s="36">
        <v>24.314804228921851</v>
      </c>
      <c r="T172" s="21">
        <v>38.093543990789755</v>
      </c>
      <c r="U172" s="29">
        <v>2.440849368067886</v>
      </c>
    </row>
    <row r="173" spans="1:21" x14ac:dyDescent="0.3">
      <c r="A173" s="48" t="s">
        <v>289</v>
      </c>
      <c r="B173" s="23" t="s">
        <v>17</v>
      </c>
      <c r="C173" s="23" t="s">
        <v>323</v>
      </c>
      <c r="D173" s="52">
        <v>44.140540000000001</v>
      </c>
      <c r="E173" s="52">
        <v>6.3630899999999997</v>
      </c>
      <c r="F173" s="44">
        <v>43149</v>
      </c>
      <c r="G173" s="23"/>
      <c r="H173" s="34"/>
      <c r="I173" s="21">
        <f>[1]mol!L275</f>
        <v>53.592533149802414</v>
      </c>
      <c r="J173" s="36">
        <f>[1]mol!T275</f>
        <v>12031.25</v>
      </c>
      <c r="K173" s="36">
        <f>[1]mol!Y275</f>
        <v>4806.485667320726</v>
      </c>
      <c r="L173" s="37">
        <f>[1]mol!AC275</f>
        <v>80.566162723187446</v>
      </c>
      <c r="M173" s="36">
        <f>[1]mol!AE275</f>
        <v>6496.6056367002666</v>
      </c>
      <c r="N173" s="36">
        <f>[1]mol!AG275</f>
        <v>4171.8648635161435</v>
      </c>
      <c r="O173" s="36">
        <v>4845.376990103814</v>
      </c>
      <c r="P173" s="21">
        <v>2107.9002973269285</v>
      </c>
      <c r="Q173" s="21"/>
      <c r="R173" s="9">
        <v>4.0915246535645593E-2</v>
      </c>
      <c r="S173" s="36">
        <v>22.810288497384924</v>
      </c>
      <c r="T173" s="21">
        <v>14.26379713237273</v>
      </c>
      <c r="U173" s="29">
        <v>2.4237072245659768</v>
      </c>
    </row>
    <row r="174" spans="1:21" x14ac:dyDescent="0.3">
      <c r="A174" s="48" t="s">
        <v>290</v>
      </c>
      <c r="B174" s="23" t="s">
        <v>17</v>
      </c>
      <c r="C174" s="23" t="s">
        <v>185</v>
      </c>
      <c r="D174" s="52">
        <v>44.140470000000001</v>
      </c>
      <c r="E174" s="52">
        <v>6.3630000000000004</v>
      </c>
      <c r="F174" s="44">
        <v>43150</v>
      </c>
      <c r="G174" s="23"/>
      <c r="H174" s="23"/>
      <c r="I174" s="21">
        <f>[1]mol!L276</f>
        <v>21.719079223867293</v>
      </c>
      <c r="J174" s="36">
        <f>[1]mol!T276</f>
        <v>11390.625</v>
      </c>
      <c r="K174" s="36">
        <f>[1]mol!Y276</f>
        <v>104.39425883773522</v>
      </c>
      <c r="L174" s="37">
        <f>[1]mol!AC276</f>
        <v>52.943478360951751</v>
      </c>
      <c r="M174" s="36">
        <f>[1]mol!AE276</f>
        <v>6035.7951038880883</v>
      </c>
      <c r="N174" s="36">
        <f>[1]mol!AG276</f>
        <v>5728.8287838714505</v>
      </c>
      <c r="O174" s="36" t="s">
        <v>324</v>
      </c>
      <c r="P174" s="21">
        <v>883.61643349389851</v>
      </c>
      <c r="Q174" s="21"/>
      <c r="R174" s="9">
        <v>3.0370443293636327E-2</v>
      </c>
      <c r="S174" s="36">
        <v>293.45796074861272</v>
      </c>
      <c r="T174" s="21">
        <v>59.500893188303792</v>
      </c>
      <c r="U174" s="29">
        <v>1.181454413325487</v>
      </c>
    </row>
    <row r="175" spans="1:21" x14ac:dyDescent="0.3">
      <c r="A175" s="48" t="s">
        <v>292</v>
      </c>
      <c r="B175" s="23" t="s">
        <v>17</v>
      </c>
      <c r="C175" s="23" t="s">
        <v>147</v>
      </c>
      <c r="D175" s="52">
        <v>44.140770000000003</v>
      </c>
      <c r="E175" s="52">
        <v>6.36266</v>
      </c>
      <c r="F175" s="44">
        <v>43151</v>
      </c>
      <c r="G175" s="23"/>
      <c r="H175" s="23"/>
      <c r="I175" s="21">
        <f>[1]mol!L279</f>
        <v>3954.564814527525</v>
      </c>
      <c r="J175" s="36">
        <f>[1]mol!T279</f>
        <v>11843.75</v>
      </c>
      <c r="K175" s="36">
        <f>[1]mol!Y279</f>
        <v>11861.797660437664</v>
      </c>
      <c r="L175" s="37">
        <f>[1]mol!AC279</f>
        <v>121.23289247870112</v>
      </c>
      <c r="M175" s="36">
        <f>[1]mol!AE279</f>
        <v>5064.8014811767125</v>
      </c>
      <c r="N175" s="36">
        <f>[1]mol!AG279</f>
        <v>4012.1762563002139</v>
      </c>
      <c r="O175" s="36" t="s">
        <v>324</v>
      </c>
      <c r="P175" s="21">
        <v>2494.9212133426927</v>
      </c>
      <c r="Q175" s="21"/>
      <c r="R175" s="9">
        <v>0.15612009716045991</v>
      </c>
      <c r="S175" s="36">
        <v>770.32317662585785</v>
      </c>
      <c r="T175" s="21">
        <v>57.855718851514673</v>
      </c>
      <c r="U175" s="29">
        <v>4.3512577322130461</v>
      </c>
    </row>
    <row r="176" spans="1:21" x14ac:dyDescent="0.3">
      <c r="A176" s="48" t="s">
        <v>293</v>
      </c>
      <c r="B176" s="23" t="s">
        <v>17</v>
      </c>
      <c r="C176" s="23" t="s">
        <v>323</v>
      </c>
      <c r="D176" s="52">
        <v>44.140500000000003</v>
      </c>
      <c r="E176" s="52">
        <v>6.3632</v>
      </c>
      <c r="F176" s="44">
        <v>43152</v>
      </c>
      <c r="G176" s="32">
        <v>0.58958333333333335</v>
      </c>
      <c r="H176" s="34">
        <v>2.589182847719091</v>
      </c>
      <c r="I176" s="21">
        <f>[1]mol!L280</f>
        <v>368.66021487785133</v>
      </c>
      <c r="J176" s="36">
        <f>[1]mol!T280</f>
        <v>11281.25</v>
      </c>
      <c r="K176" s="36">
        <f>[1]mol!Y280</f>
        <v>4858.682796739593</v>
      </c>
      <c r="L176" s="37">
        <f>[1]mol!AC280</f>
        <v>78.520037955614441</v>
      </c>
      <c r="M176" s="36">
        <f>[1]mol!AE280</f>
        <v>5332.2361653980679</v>
      </c>
      <c r="N176" s="36">
        <f>[1]mol!AG280</f>
        <v>4800.6387544288627</v>
      </c>
      <c r="O176" s="36" t="s">
        <v>324</v>
      </c>
      <c r="P176" s="21">
        <v>2271.7924594712144</v>
      </c>
      <c r="Q176" s="21"/>
      <c r="R176" s="9">
        <v>2.5574076606689086E-2</v>
      </c>
      <c r="S176" s="36">
        <v>25.353480995847264</v>
      </c>
      <c r="T176" s="21">
        <v>52.547382118887363</v>
      </c>
      <c r="U176" s="29">
        <v>1.8935601747045745</v>
      </c>
    </row>
    <row r="177" spans="1:21" x14ac:dyDescent="0.3">
      <c r="A177" s="48" t="s">
        <v>296</v>
      </c>
      <c r="B177" s="23" t="s">
        <v>17</v>
      </c>
      <c r="C177" s="23" t="s">
        <v>326</v>
      </c>
      <c r="D177" s="23">
        <v>44.140470000000001</v>
      </c>
      <c r="E177" s="23">
        <v>6.3631900000000003</v>
      </c>
      <c r="F177" s="44">
        <v>43368</v>
      </c>
      <c r="G177" s="32">
        <v>0.40277777777777773</v>
      </c>
      <c r="H177" s="22">
        <v>0.17621065575043654</v>
      </c>
      <c r="I177" s="21">
        <f>[1]mol!L287</f>
        <v>758.77154631382098</v>
      </c>
      <c r="J177" s="21">
        <f>[1]mol!T287</f>
        <v>12404.312500000002</v>
      </c>
      <c r="K177" s="21" t="s">
        <v>324</v>
      </c>
      <c r="L177" s="21" t="s">
        <v>324</v>
      </c>
      <c r="M177" s="21" t="s">
        <v>324</v>
      </c>
      <c r="N177" s="21" t="s">
        <v>324</v>
      </c>
      <c r="O177" s="36" t="s">
        <v>324</v>
      </c>
      <c r="P177" s="21" t="s">
        <v>324</v>
      </c>
      <c r="Q177" s="21"/>
      <c r="R177" s="9">
        <v>4.2693362959047271E-2</v>
      </c>
      <c r="S177" s="36">
        <v>31.831314739227469</v>
      </c>
      <c r="T177" s="21">
        <v>5.5146889028995858</v>
      </c>
      <c r="U177" s="29">
        <v>1.6499656776434546</v>
      </c>
    </row>
    <row r="178" spans="1:21" x14ac:dyDescent="0.3">
      <c r="A178" s="48" t="s">
        <v>297</v>
      </c>
      <c r="B178" s="23" t="s">
        <v>17</v>
      </c>
      <c r="C178" s="23" t="s">
        <v>323</v>
      </c>
      <c r="D178" s="23">
        <v>44.141199999999998</v>
      </c>
      <c r="E178" s="23">
        <v>6.37392</v>
      </c>
      <c r="F178" s="44">
        <v>43368</v>
      </c>
      <c r="G178" s="32">
        <v>0.47013888888888888</v>
      </c>
      <c r="H178" s="32"/>
      <c r="I178" s="21">
        <f>[1]mol!L288</f>
        <v>399.66490563483177</v>
      </c>
      <c r="J178" s="21">
        <f>[1]mol!T288</f>
        <v>6472.34375</v>
      </c>
      <c r="K178" s="21">
        <f>[1]mol!Y288</f>
        <v>2129.9082156976774</v>
      </c>
      <c r="L178" s="29">
        <f>[1]mol!AC288</f>
        <v>58.107385743114151</v>
      </c>
      <c r="M178" s="21">
        <f>[1]mol!AE288</f>
        <v>3766.0975108002467</v>
      </c>
      <c r="N178" s="21">
        <f>[1]mol!AG288</f>
        <v>3022.4063076999846</v>
      </c>
      <c r="O178" s="36" t="s">
        <v>324</v>
      </c>
      <c r="P178" s="21">
        <v>2420.6708328064205</v>
      </c>
      <c r="Q178" s="21"/>
      <c r="R178" s="9">
        <v>6.6406001844755744E-2</v>
      </c>
      <c r="S178" s="36">
        <v>19.865733586606353</v>
      </c>
      <c r="T178" s="21">
        <v>28.854065363738208</v>
      </c>
      <c r="U178" s="29">
        <v>2.5314002579093495</v>
      </c>
    </row>
    <row r="179" spans="1:21" x14ac:dyDescent="0.3">
      <c r="A179" s="48" t="s">
        <v>298</v>
      </c>
      <c r="B179" s="23" t="s">
        <v>17</v>
      </c>
      <c r="C179" s="23" t="s">
        <v>323</v>
      </c>
      <c r="D179" s="23">
        <v>44.141289999999998</v>
      </c>
      <c r="E179" s="23">
        <v>6.3745099999999999</v>
      </c>
      <c r="F179" s="44">
        <v>43368</v>
      </c>
      <c r="G179" s="32">
        <v>0.51180555555555551</v>
      </c>
      <c r="H179" s="32"/>
      <c r="I179" s="21">
        <f>[1]mol!L289</f>
        <v>345.0400110569858</v>
      </c>
      <c r="J179" s="21">
        <f>[1]mol!T289</f>
        <v>6655.5</v>
      </c>
      <c r="K179" s="21">
        <f>[1]mol!Y289</f>
        <v>2075.827639858946</v>
      </c>
      <c r="L179" s="29">
        <f>[1]mol!AC289</f>
        <v>59.930994442213596</v>
      </c>
      <c r="M179" s="21">
        <f>[1]mol!AE289</f>
        <v>4003.9086607693885</v>
      </c>
      <c r="N179" s="21">
        <f>[1]mol!AG289</f>
        <v>3583.5121513049548</v>
      </c>
      <c r="O179" s="36" t="s">
        <v>324</v>
      </c>
      <c r="P179" s="21">
        <v>3654.5602473928616</v>
      </c>
      <c r="Q179" s="21"/>
      <c r="R179" s="9">
        <v>4.3744681838503982E-2</v>
      </c>
      <c r="S179" s="36">
        <v>29.688815149509583</v>
      </c>
      <c r="T179" s="21">
        <v>6.4659458550365558</v>
      </c>
      <c r="U179" s="29">
        <v>1.8112284164396384</v>
      </c>
    </row>
    <row r="180" spans="1:21" x14ac:dyDescent="0.3">
      <c r="A180" s="48" t="s">
        <v>299</v>
      </c>
      <c r="B180" s="23" t="s">
        <v>17</v>
      </c>
      <c r="C180" s="23" t="s">
        <v>22</v>
      </c>
      <c r="D180" s="23">
        <v>44.141539999999999</v>
      </c>
      <c r="E180" s="23">
        <v>6.3728300000000004</v>
      </c>
      <c r="F180" s="44">
        <v>43368</v>
      </c>
      <c r="G180" s="32">
        <v>0.54027777777777775</v>
      </c>
      <c r="H180" s="32"/>
      <c r="I180" s="21">
        <f>[1]mol!L290</f>
        <v>3033.0835169112647</v>
      </c>
      <c r="J180" s="21">
        <f>[1]mol!T290</f>
        <v>10100.125</v>
      </c>
      <c r="K180" s="21">
        <f>[1]mol!Y290</f>
        <v>10106.843174159636</v>
      </c>
      <c r="L180" s="29">
        <f>[1]mol!AC290</f>
        <v>72.929002028221163</v>
      </c>
      <c r="M180" s="21">
        <f>[1]mol!AE290</f>
        <v>3538.7986011108828</v>
      </c>
      <c r="N180" s="21">
        <f>[1]mol!AG290</f>
        <v>3053.6204401417235</v>
      </c>
      <c r="O180" s="36">
        <v>5473.4722566626069</v>
      </c>
      <c r="P180" s="21">
        <v>131.27674178180371</v>
      </c>
      <c r="Q180" s="21"/>
      <c r="R180" s="9" t="s">
        <v>324</v>
      </c>
      <c r="S180" s="36" t="s">
        <v>324</v>
      </c>
      <c r="T180" s="21" t="s">
        <v>324</v>
      </c>
      <c r="U180" s="29" t="s">
        <v>324</v>
      </c>
    </row>
    <row r="181" spans="1:21" x14ac:dyDescent="0.3">
      <c r="A181" s="48" t="s">
        <v>300</v>
      </c>
      <c r="B181" s="23" t="s">
        <v>17</v>
      </c>
      <c r="C181" s="23" t="s">
        <v>329</v>
      </c>
      <c r="D181" s="23">
        <v>44.141660000000002</v>
      </c>
      <c r="E181" s="23">
        <v>6.3715799999999998</v>
      </c>
      <c r="F181" s="44">
        <v>43368</v>
      </c>
      <c r="G181" s="32">
        <v>0.56874999999999998</v>
      </c>
      <c r="H181" s="32"/>
      <c r="I181" s="21">
        <f>[1]mol!L291</f>
        <v>1200.1737526337911</v>
      </c>
      <c r="J181" s="21">
        <f>[1]mol!T291</f>
        <v>9975.1875</v>
      </c>
      <c r="K181" s="21">
        <f>[1]mol!Y291</f>
        <v>6471.1826173119616</v>
      </c>
      <c r="L181" s="29">
        <f>[1]mol!AC291</f>
        <v>95.866060672714667</v>
      </c>
      <c r="M181" s="21">
        <f>[1]mol!AE291</f>
        <v>4992.4501131454426</v>
      </c>
      <c r="N181" s="21">
        <f>[1]mol!AG291</f>
        <v>3617.94500723589</v>
      </c>
      <c r="O181" s="36">
        <v>2765.64293483762</v>
      </c>
      <c r="P181" s="21">
        <v>2637.2901661135479</v>
      </c>
      <c r="Q181" s="21"/>
      <c r="R181" s="9">
        <v>3.3819159401834067E-2</v>
      </c>
      <c r="S181" s="36">
        <v>24.604624508793876</v>
      </c>
      <c r="T181" s="21">
        <v>9.2641230098828338</v>
      </c>
      <c r="U181" s="29">
        <v>4.0543992759239416</v>
      </c>
    </row>
    <row r="182" spans="1:21" x14ac:dyDescent="0.3">
      <c r="A182" s="48" t="s">
        <v>301</v>
      </c>
      <c r="B182" s="23" t="s">
        <v>17</v>
      </c>
      <c r="C182" s="23" t="s">
        <v>329</v>
      </c>
      <c r="D182" s="23">
        <v>44.141129999999997</v>
      </c>
      <c r="E182" s="23">
        <v>6.3709899999999999</v>
      </c>
      <c r="F182" s="44">
        <v>43368</v>
      </c>
      <c r="G182" s="32">
        <v>0.58819444444444446</v>
      </c>
      <c r="H182" s="32"/>
      <c r="I182" s="21">
        <f>[1]mol!L292</f>
        <v>842.04870150933493</v>
      </c>
      <c r="J182" s="21">
        <f>[1]mol!T292</f>
        <v>15175.1875</v>
      </c>
      <c r="K182" s="21">
        <f>[1]mol!Y292</f>
        <v>8610.2209808971547</v>
      </c>
      <c r="L182" s="29">
        <f>[1]mol!AC292</f>
        <v>119.57041610504804</v>
      </c>
      <c r="M182" s="21">
        <f>[1]mol!AE292</f>
        <v>6455.5029829253235</v>
      </c>
      <c r="N182" s="21">
        <f>[1]mol!AG292</f>
        <v>6136.9329806876585</v>
      </c>
      <c r="O182" s="36">
        <v>2706.7539409124965</v>
      </c>
      <c r="P182" s="21">
        <v>2722.2396227188328</v>
      </c>
      <c r="Q182" s="21"/>
      <c r="R182" s="9">
        <v>2.5997558400945274E-2</v>
      </c>
      <c r="S182" s="36">
        <v>40.409319676714446</v>
      </c>
      <c r="T182" s="21">
        <v>114.54186120377268</v>
      </c>
      <c r="U182" s="29">
        <v>6.007853855049432</v>
      </c>
    </row>
    <row r="183" spans="1:21" x14ac:dyDescent="0.3">
      <c r="A183" s="48" t="s">
        <v>302</v>
      </c>
      <c r="B183" s="23" t="s">
        <v>17</v>
      </c>
      <c r="C183" s="23" t="s">
        <v>330</v>
      </c>
      <c r="D183" s="23">
        <v>44.141269999999999</v>
      </c>
      <c r="E183" s="23">
        <v>6.3699300000000001</v>
      </c>
      <c r="F183" s="44">
        <v>43368</v>
      </c>
      <c r="G183" s="32">
        <v>0.60625000000000007</v>
      </c>
      <c r="H183" s="22"/>
      <c r="I183" s="21">
        <f>[1]mol!L293</f>
        <v>1177.664888710874</v>
      </c>
      <c r="J183" s="21">
        <f>[1]mol!T293</f>
        <v>10108.218750000002</v>
      </c>
      <c r="K183" s="21">
        <f>[1]mol!Y293</f>
        <v>5437.9513148674387</v>
      </c>
      <c r="L183" s="29">
        <f>[1]mol!AC293</f>
        <v>96.780422678223857</v>
      </c>
      <c r="M183" s="21">
        <f>[1]mol!AE293</f>
        <v>4675.1182884180207</v>
      </c>
      <c r="N183" s="21">
        <f>[1]mol!AG293</f>
        <v>3820.4937871151255</v>
      </c>
      <c r="O183" s="36">
        <v>2519.0743668337054</v>
      </c>
      <c r="P183" s="21">
        <v>1131.853499901074</v>
      </c>
      <c r="Q183" s="21"/>
      <c r="R183" s="9">
        <v>5.5816056095161298E-2</v>
      </c>
      <c r="S183" s="36">
        <v>29.030954182553902</v>
      </c>
      <c r="T183" s="21">
        <v>7.9971712504137358</v>
      </c>
      <c r="U183" s="29">
        <v>3.564780302288121</v>
      </c>
    </row>
    <row r="184" spans="1:21" x14ac:dyDescent="0.3">
      <c r="A184" s="42" t="s">
        <v>137</v>
      </c>
      <c r="B184" s="23" t="s">
        <v>138</v>
      </c>
      <c r="C184" s="23" t="s">
        <v>326</v>
      </c>
      <c r="D184" s="23">
        <v>44.140509999999999</v>
      </c>
      <c r="E184" s="43">
        <v>6.3631399999999996</v>
      </c>
      <c r="F184" s="44">
        <v>42820</v>
      </c>
      <c r="G184" s="32">
        <v>0.61944444444444446</v>
      </c>
      <c r="H184" s="18">
        <v>14.636329829104811</v>
      </c>
      <c r="I184" s="21">
        <f>[1]mol!L125</f>
        <v>174.45779870080418</v>
      </c>
      <c r="J184" s="36">
        <f>[1]mol!T125</f>
        <v>8299.9999999999982</v>
      </c>
      <c r="K184" s="36">
        <f>[1]mol!Y125</f>
        <v>3568.9787240150727</v>
      </c>
      <c r="L184" s="37">
        <f>[1]mol!AC125</f>
        <v>81.589225106973956</v>
      </c>
      <c r="M184" s="36">
        <f>[1]mol!AE125</f>
        <v>4295.4124665706649</v>
      </c>
      <c r="N184" s="36">
        <f>[1]mol!AG125</f>
        <v>3674.0855332102396</v>
      </c>
      <c r="O184" s="36" t="s">
        <v>324</v>
      </c>
      <c r="P184" s="21">
        <v>2815.1061499830548</v>
      </c>
      <c r="Q184" s="21"/>
      <c r="R184" s="9">
        <v>3.458599270178634E-2</v>
      </c>
      <c r="S184" s="36">
        <v>17.481152403959332</v>
      </c>
      <c r="T184" s="21">
        <v>26.445161818614505</v>
      </c>
      <c r="U184" s="29">
        <v>3.4189475186150515</v>
      </c>
    </row>
    <row r="185" spans="1:21" x14ac:dyDescent="0.3">
      <c r="A185" s="42" t="s">
        <v>139</v>
      </c>
      <c r="B185" s="23" t="s">
        <v>138</v>
      </c>
      <c r="C185" s="23" t="s">
        <v>140</v>
      </c>
      <c r="D185" s="23">
        <v>44.140419999999999</v>
      </c>
      <c r="E185" s="43">
        <v>6.3630699999999996</v>
      </c>
      <c r="F185" s="44">
        <v>42820</v>
      </c>
      <c r="G185" s="23"/>
      <c r="H185" s="18"/>
      <c r="I185" s="21">
        <f>[1]mol!L126</f>
        <v>27.103718475602705</v>
      </c>
      <c r="J185" s="36">
        <f>[1]mol!T126</f>
        <v>4760.4999999999991</v>
      </c>
      <c r="K185" s="36">
        <f>[1]mol!Y126</f>
        <v>55.676938046792124</v>
      </c>
      <c r="L185" s="37">
        <f>[1]mol!AC126</f>
        <v>48.85122882580572</v>
      </c>
      <c r="M185" s="36">
        <f>[1]mol!AE126</f>
        <v>3011.7259823081672</v>
      </c>
      <c r="N185" s="36">
        <f>[1]mol!AG126</f>
        <v>2370.377763361445</v>
      </c>
      <c r="O185" s="36" t="s">
        <v>324</v>
      </c>
      <c r="P185" s="21">
        <v>1320.6319397362201</v>
      </c>
      <c r="Q185" s="21"/>
      <c r="R185" s="9" t="s">
        <v>374</v>
      </c>
      <c r="S185" s="36">
        <v>207.24288732277049</v>
      </c>
      <c r="T185" s="21">
        <v>31.642433272028086</v>
      </c>
      <c r="U185" s="29">
        <v>2.7897486658778625</v>
      </c>
    </row>
    <row r="186" spans="1:21" x14ac:dyDescent="0.3">
      <c r="A186" s="42" t="s">
        <v>142</v>
      </c>
      <c r="B186" s="23" t="s">
        <v>138</v>
      </c>
      <c r="C186" s="23" t="s">
        <v>328</v>
      </c>
      <c r="D186" s="23">
        <v>44.14085</v>
      </c>
      <c r="E186" s="43">
        <v>6.3678499999999998</v>
      </c>
      <c r="F186" s="44">
        <v>42820</v>
      </c>
      <c r="G186" s="32">
        <v>0.66666666666666663</v>
      </c>
      <c r="H186" s="18"/>
      <c r="I186" s="21">
        <f>[1]mol!L128</f>
        <v>187.00973409641577</v>
      </c>
      <c r="J186" s="36">
        <f>[1]mol!T128</f>
        <v>7712.5000000000009</v>
      </c>
      <c r="K186" s="36">
        <f>[1]mol!Y128</f>
        <v>3373.2394886943193</v>
      </c>
      <c r="L186" s="37">
        <f>[1]mol!AC128</f>
        <v>74.68355401641503</v>
      </c>
      <c r="M186" s="36">
        <f>[1]mol!AE128</f>
        <v>4071.1787698004523</v>
      </c>
      <c r="N186" s="36">
        <f>[1]mol!AG128</f>
        <v>3488.1980138729477</v>
      </c>
      <c r="O186" s="36" t="s">
        <v>324</v>
      </c>
      <c r="P186" s="21">
        <v>2954.6668759611184</v>
      </c>
      <c r="Q186" s="21"/>
      <c r="R186" s="9">
        <v>3.462441367218249E-2</v>
      </c>
      <c r="S186" s="36">
        <v>14.014782132341809</v>
      </c>
      <c r="T186" s="21">
        <v>41.331423855455554</v>
      </c>
      <c r="U186" s="29">
        <v>3.6440639833560717</v>
      </c>
    </row>
    <row r="187" spans="1:21" x14ac:dyDescent="0.3">
      <c r="A187" s="42" t="s">
        <v>148</v>
      </c>
      <c r="B187" s="23" t="s">
        <v>138</v>
      </c>
      <c r="C187" s="23" t="s">
        <v>323</v>
      </c>
      <c r="D187" s="52">
        <v>44.140500000000003</v>
      </c>
      <c r="E187" s="23">
        <v>6.3631399999999996</v>
      </c>
      <c r="F187" s="44">
        <v>42822</v>
      </c>
      <c r="G187" s="32">
        <v>0.4375</v>
      </c>
      <c r="H187" s="34"/>
      <c r="I187" s="21">
        <f>[1]mol!L133</f>
        <v>248.34215729690541</v>
      </c>
      <c r="J187" s="36">
        <f>[1]mol!T133</f>
        <v>9517.875</v>
      </c>
      <c r="K187" s="36">
        <f>[1]mol!Y133</f>
        <v>4212.7433201811073</v>
      </c>
      <c r="L187" s="37">
        <f>[1]mol!AC133</f>
        <v>76.729678783988049</v>
      </c>
      <c r="M187" s="36">
        <f>[1]mol!AE133</f>
        <v>4857.0253034355073</v>
      </c>
      <c r="N187" s="36">
        <f>[1]mol!AG133</f>
        <v>4166.8745945406454</v>
      </c>
      <c r="O187" s="36" t="s">
        <v>324</v>
      </c>
      <c r="P187" s="21">
        <v>3053.1806376204927</v>
      </c>
      <c r="Q187" s="21"/>
      <c r="R187" s="9" t="s">
        <v>374</v>
      </c>
      <c r="S187" s="36">
        <v>29.529076062522861</v>
      </c>
      <c r="T187" s="21">
        <v>23.449612886240519</v>
      </c>
      <c r="U187" s="29">
        <v>1.5795013164019431</v>
      </c>
    </row>
    <row r="188" spans="1:21" x14ac:dyDescent="0.3">
      <c r="A188" s="42" t="s">
        <v>154</v>
      </c>
      <c r="B188" s="23" t="s">
        <v>138</v>
      </c>
      <c r="C188" s="23" t="s">
        <v>323</v>
      </c>
      <c r="D188" s="23">
        <v>44.140520000000002</v>
      </c>
      <c r="E188" s="23">
        <v>6.3631700000000002</v>
      </c>
      <c r="F188" s="44">
        <v>42823</v>
      </c>
      <c r="G188" s="23"/>
      <c r="H188" s="34"/>
      <c r="I188" s="21">
        <f>[1]mol!L139</f>
        <v>278.68117237897258</v>
      </c>
      <c r="J188" s="36">
        <f>[1]mol!T139</f>
        <v>9390.625</v>
      </c>
      <c r="K188" s="36">
        <f>[1]mol!Y139</f>
        <v>4423.70671824903</v>
      </c>
      <c r="L188" s="37">
        <f>[1]mol!AC139</f>
        <v>90.285255369159273</v>
      </c>
      <c r="M188" s="36">
        <f>[1]mol!AE139</f>
        <v>4795.3096070767333</v>
      </c>
      <c r="N188" s="36">
        <f>[1]mol!AG139</f>
        <v>4047.1081391286984</v>
      </c>
      <c r="O188" s="36" t="s">
        <v>324</v>
      </c>
      <c r="P188" s="21">
        <v>3138.8962936500775</v>
      </c>
      <c r="Q188" s="21"/>
      <c r="R188" s="9">
        <v>2.6984355856374868E-2</v>
      </c>
      <c r="S188" s="36">
        <v>24.369905134342929</v>
      </c>
      <c r="T188" s="21">
        <v>22.291094076215305</v>
      </c>
      <c r="U188" s="29">
        <v>2.515155981257668</v>
      </c>
    </row>
    <row r="189" spans="1:21" x14ac:dyDescent="0.3">
      <c r="A189" s="42" t="s">
        <v>159</v>
      </c>
      <c r="B189" s="23" t="s">
        <v>138</v>
      </c>
      <c r="C189" s="23" t="s">
        <v>323</v>
      </c>
      <c r="D189" s="23">
        <v>44.140509999999999</v>
      </c>
      <c r="E189" s="23">
        <v>6.3631700000000002</v>
      </c>
      <c r="F189" s="44">
        <v>42824</v>
      </c>
      <c r="G189" s="23"/>
      <c r="H189" s="34" t="s">
        <v>89</v>
      </c>
      <c r="I189" s="21">
        <f>[1]mol!L143</f>
        <v>135.39166269423765</v>
      </c>
      <c r="J189" s="36">
        <f>[1]mol!T143</f>
        <v>6143.75</v>
      </c>
      <c r="K189" s="36">
        <f>[1]mol!Y143</f>
        <v>2303.1983356075334</v>
      </c>
      <c r="L189" s="37">
        <f>[1]mol!AC143</f>
        <v>58.826087067724167</v>
      </c>
      <c r="M189" s="36">
        <f>[1]mol!AE143</f>
        <v>3653.5692244394163</v>
      </c>
      <c r="N189" s="36">
        <f>[1]mol!AG143</f>
        <v>3286.092120365287</v>
      </c>
      <c r="O189" s="36" t="s">
        <v>324</v>
      </c>
      <c r="P189" s="21">
        <v>3818.4554495904263</v>
      </c>
      <c r="Q189" s="21"/>
      <c r="R189" s="9">
        <v>2.5309346840122541E-2</v>
      </c>
      <c r="S189" s="36">
        <v>21.901369247728201</v>
      </c>
      <c r="T189" s="21">
        <v>5.9504792160532638</v>
      </c>
      <c r="U189" s="29">
        <v>2.9152089296848889</v>
      </c>
    </row>
    <row r="190" spans="1:21" x14ac:dyDescent="0.3">
      <c r="A190" s="42" t="s">
        <v>161</v>
      </c>
      <c r="B190" s="23" t="s">
        <v>138</v>
      </c>
      <c r="C190" s="23" t="s">
        <v>22</v>
      </c>
      <c r="D190" s="23">
        <v>44.141069999999999</v>
      </c>
      <c r="E190" s="23">
        <v>6.3748199999999997</v>
      </c>
      <c r="F190" s="44">
        <v>42824</v>
      </c>
      <c r="G190" s="23"/>
      <c r="H190" s="34"/>
      <c r="I190" s="21">
        <f>[1]mol!L145</f>
        <v>313.09321998042464</v>
      </c>
      <c r="J190" s="36">
        <f>[1]mol!T145</f>
        <v>8631.25</v>
      </c>
      <c r="K190" s="36">
        <f>[1]mol!Y145</f>
        <v>4143.1471476226161</v>
      </c>
      <c r="L190" s="37">
        <f>[1]mol!AC145</f>
        <v>56.524196704204527</v>
      </c>
      <c r="M190" s="36">
        <f>[1]mol!AE145</f>
        <v>4429.1298086813422</v>
      </c>
      <c r="N190" s="36">
        <f>[1]mol!AG145</f>
        <v>4431.358850242028</v>
      </c>
      <c r="O190" s="36" t="s">
        <v>324</v>
      </c>
      <c r="P190" s="21">
        <v>4345.0554421931392</v>
      </c>
      <c r="Q190" s="21"/>
      <c r="R190" s="9">
        <v>2.2105665752767959E-2</v>
      </c>
      <c r="S190" s="36">
        <v>25.615587970526636</v>
      </c>
      <c r="T190" s="21">
        <v>29.126861226827558</v>
      </c>
      <c r="U190" s="29">
        <v>1.8112236028685795</v>
      </c>
    </row>
    <row r="191" spans="1:21" x14ac:dyDescent="0.3">
      <c r="A191" s="42" t="s">
        <v>162</v>
      </c>
      <c r="B191" s="23" t="s">
        <v>138</v>
      </c>
      <c r="C191" s="23" t="s">
        <v>22</v>
      </c>
      <c r="D191" s="23">
        <v>44.141350000000003</v>
      </c>
      <c r="E191" s="23">
        <v>6.3721100000000002</v>
      </c>
      <c r="F191" s="44">
        <v>42824</v>
      </c>
      <c r="G191" s="23"/>
      <c r="H191" s="34"/>
      <c r="I191" s="21">
        <f>[1]mol!L146</f>
        <v>1385.5080149043654</v>
      </c>
      <c r="J191" s="36">
        <f>[1]mol!T146</f>
        <v>9268.75</v>
      </c>
      <c r="K191" s="37" t="s">
        <v>324</v>
      </c>
      <c r="L191" s="37" t="s">
        <v>324</v>
      </c>
      <c r="M191" s="37" t="s">
        <v>324</v>
      </c>
      <c r="N191" s="37" t="s">
        <v>324</v>
      </c>
      <c r="O191" s="36" t="s">
        <v>324</v>
      </c>
      <c r="P191" s="21" t="s">
        <v>324</v>
      </c>
      <c r="Q191" s="21"/>
      <c r="R191" s="9" t="s">
        <v>324</v>
      </c>
      <c r="S191" s="21" t="s">
        <v>324</v>
      </c>
      <c r="T191" s="21" t="s">
        <v>324</v>
      </c>
      <c r="U191" s="29" t="s">
        <v>324</v>
      </c>
    </row>
    <row r="192" spans="1:21" x14ac:dyDescent="0.3">
      <c r="A192" s="46" t="s">
        <v>28</v>
      </c>
      <c r="B192" s="23" t="s">
        <v>29</v>
      </c>
      <c r="C192" s="23" t="s">
        <v>326</v>
      </c>
      <c r="D192" s="47"/>
      <c r="E192" s="47"/>
      <c r="F192" s="47">
        <v>42624</v>
      </c>
      <c r="G192" s="23"/>
      <c r="H192" s="18"/>
      <c r="I192" s="21">
        <f>[1]mol!L17</f>
        <v>159.3672696296756</v>
      </c>
      <c r="J192" s="36">
        <f>[1]mol!T17</f>
        <v>16812.5</v>
      </c>
      <c r="K192" s="36">
        <f>[1]mol!Y17</f>
        <v>1648.5593374792354</v>
      </c>
      <c r="L192" s="37">
        <f>[1]mol!AC17</f>
        <v>124.55784522600727</v>
      </c>
      <c r="M192" s="36">
        <f>[1]mol!AE17</f>
        <v>2703.1475005142975</v>
      </c>
      <c r="N192" s="36">
        <f>[1]mol!AG17</f>
        <v>3987.2249114227257</v>
      </c>
      <c r="O192" s="36" t="s">
        <v>324</v>
      </c>
      <c r="P192" s="21" t="s">
        <v>324</v>
      </c>
      <c r="Q192" s="21"/>
      <c r="R192" s="9">
        <v>0.21388226344555067</v>
      </c>
      <c r="S192" s="36">
        <v>92.338929985323531</v>
      </c>
      <c r="T192" s="21">
        <v>4532.8211815572377</v>
      </c>
      <c r="U192" s="29">
        <v>20.02262662649375</v>
      </c>
    </row>
    <row r="193" spans="1:21" x14ac:dyDescent="0.3">
      <c r="A193" s="46" t="s">
        <v>30</v>
      </c>
      <c r="B193" s="23" t="s">
        <v>29</v>
      </c>
      <c r="C193" s="23" t="s">
        <v>326</v>
      </c>
      <c r="D193" s="47"/>
      <c r="E193" s="47"/>
      <c r="F193" s="47">
        <v>42624</v>
      </c>
      <c r="G193" s="23"/>
      <c r="H193" s="18"/>
      <c r="I193" s="21">
        <f>[1]mol!L18</f>
        <v>44.284356339573577</v>
      </c>
      <c r="J193" s="36">
        <f>[1]mol!T18</f>
        <v>2993.75</v>
      </c>
      <c r="K193" s="36">
        <f>[1]mol!Y18</f>
        <v>484.56335143848764</v>
      </c>
      <c r="L193" s="37">
        <f>[1]mol!AC18</f>
        <v>82.868053086707093</v>
      </c>
      <c r="M193" s="36">
        <f>[1]mol!AE18</f>
        <v>970.99362271137625</v>
      </c>
      <c r="N193" s="36">
        <f>[1]mol!AG18</f>
        <v>1576.9249962572983</v>
      </c>
      <c r="O193" s="36" t="s">
        <v>324</v>
      </c>
      <c r="P193" s="21" t="s">
        <v>324</v>
      </c>
      <c r="Q193" s="21"/>
      <c r="R193" s="9">
        <v>8.5807044104545996E-2</v>
      </c>
      <c r="S193" s="36">
        <v>19.522783185101375</v>
      </c>
      <c r="T193" s="21">
        <v>1133.4992939893059</v>
      </c>
      <c r="U193" s="29">
        <v>18.153581223991356</v>
      </c>
    </row>
    <row r="194" spans="1:21" x14ac:dyDescent="0.3">
      <c r="A194" s="46" t="s">
        <v>31</v>
      </c>
      <c r="B194" s="23" t="s">
        <v>29</v>
      </c>
      <c r="C194" s="23" t="s">
        <v>326</v>
      </c>
      <c r="D194" s="47"/>
      <c r="E194" s="47"/>
      <c r="F194" s="47">
        <v>42624</v>
      </c>
      <c r="G194" s="23"/>
      <c r="H194" s="18"/>
      <c r="I194" s="21">
        <f>[1]mol!L19</f>
        <v>45.13055423141256</v>
      </c>
      <c r="J194" s="36">
        <f>[1]mol!T19</f>
        <v>3718.75</v>
      </c>
      <c r="K194" s="36">
        <f>[1]mol!Y19</f>
        <v>820.79986011169319</v>
      </c>
      <c r="L194" s="37">
        <f>[1]mol!AC19</f>
        <v>75.70661640020154</v>
      </c>
      <c r="M194" s="36">
        <f>[1]mol!AE19</f>
        <v>1448.2616745525613</v>
      </c>
      <c r="N194" s="36">
        <f>[1]mol!AG19</f>
        <v>2021.0589350766006</v>
      </c>
      <c r="O194" s="36" t="s">
        <v>324</v>
      </c>
      <c r="P194" s="21">
        <v>352.51714153880624</v>
      </c>
      <c r="Q194" s="21"/>
      <c r="R194" s="9">
        <v>5.970497704170552E-2</v>
      </c>
      <c r="S194" s="36">
        <v>29.953801937119792</v>
      </c>
      <c r="T194" s="21">
        <v>161.65042778096065</v>
      </c>
      <c r="U194" s="29">
        <v>25.154233245831708</v>
      </c>
    </row>
    <row r="195" spans="1:21" x14ac:dyDescent="0.3">
      <c r="A195" s="46" t="s">
        <v>39</v>
      </c>
      <c r="B195" s="23" t="s">
        <v>29</v>
      </c>
      <c r="C195" s="23" t="s">
        <v>326</v>
      </c>
      <c r="D195" s="47"/>
      <c r="E195" s="47"/>
      <c r="F195" s="47">
        <v>42625</v>
      </c>
      <c r="G195" s="23"/>
      <c r="H195" s="18"/>
      <c r="I195" s="21">
        <f>[1]mol!L25</f>
        <v>42.309894591949273</v>
      </c>
      <c r="J195" s="36">
        <f>[1]mol!T25</f>
        <v>2715.6249999999995</v>
      </c>
      <c r="K195" s="36">
        <f>[1]mol!Y25</f>
        <v>775.56234794867453</v>
      </c>
      <c r="L195" s="37">
        <f>[1]mol!AC25</f>
        <v>61.895274219083689</v>
      </c>
      <c r="M195" s="36">
        <f>[1]mol!AE25</f>
        <v>1197.2845093602141</v>
      </c>
      <c r="N195" s="36">
        <f>[1]mol!AG25</f>
        <v>1626.8276860122758</v>
      </c>
      <c r="O195" s="36" t="s">
        <v>324</v>
      </c>
      <c r="P195" s="21">
        <v>1012.1221183207884</v>
      </c>
      <c r="Q195" s="21"/>
      <c r="R195" s="9" t="s">
        <v>374</v>
      </c>
      <c r="S195" s="36">
        <v>16.354811332843745</v>
      </c>
      <c r="T195" s="21">
        <v>91.479406635064436</v>
      </c>
      <c r="U195" s="29">
        <v>13.742778271711479</v>
      </c>
    </row>
    <row r="196" spans="1:21" x14ac:dyDescent="0.3">
      <c r="A196" s="46" t="s">
        <v>40</v>
      </c>
      <c r="B196" s="23" t="s">
        <v>29</v>
      </c>
      <c r="C196" s="23" t="s">
        <v>326</v>
      </c>
      <c r="D196" s="47"/>
      <c r="E196" s="47"/>
      <c r="F196" s="47">
        <v>42625</v>
      </c>
      <c r="G196" s="23"/>
      <c r="H196" s="18"/>
      <c r="I196" s="21">
        <f>[1]mol!L26</f>
        <v>23.97560693543792</v>
      </c>
      <c r="J196" s="36">
        <f>[1]mol!T26</f>
        <v>2300.0000000000005</v>
      </c>
      <c r="K196" s="36">
        <f>[1]mol!Y26</f>
        <v>381.03904475773356</v>
      </c>
      <c r="L196" s="37">
        <f>[1]mol!AC26</f>
        <v>51.664650381218621</v>
      </c>
      <c r="M196" s="36">
        <f>[1]mol!AE26</f>
        <v>744.70273606253863</v>
      </c>
      <c r="N196" s="36">
        <f>[1]mol!AG26</f>
        <v>1070.4126952442737</v>
      </c>
      <c r="O196" s="36" t="s">
        <v>324</v>
      </c>
      <c r="P196" s="21" t="s">
        <v>324</v>
      </c>
      <c r="Q196" s="21"/>
      <c r="R196" s="9">
        <v>4.3796434639933185E-2</v>
      </c>
      <c r="S196" s="36">
        <v>15.1300621917434</v>
      </c>
      <c r="T196" s="21">
        <v>14.10425949375615</v>
      </c>
      <c r="U196" s="29">
        <v>17.137429587012903</v>
      </c>
    </row>
    <row r="197" spans="1:21" x14ac:dyDescent="0.3">
      <c r="A197" s="46" t="s">
        <v>41</v>
      </c>
      <c r="B197" s="23" t="s">
        <v>29</v>
      </c>
      <c r="C197" s="23" t="s">
        <v>326</v>
      </c>
      <c r="D197" s="47"/>
      <c r="E197" s="47"/>
      <c r="F197" s="47">
        <v>42625</v>
      </c>
      <c r="G197" s="23"/>
      <c r="H197" s="18"/>
      <c r="I197" s="21">
        <f>[1]mol!L27</f>
        <v>30.745190070149807</v>
      </c>
      <c r="J197" s="36">
        <f>[1]mol!T27</f>
        <v>3553.1249999999995</v>
      </c>
      <c r="K197" s="36">
        <f>[1]mol!Y27</f>
        <v>412.79229848754466</v>
      </c>
      <c r="L197" s="37">
        <f>[1]mol!AC27</f>
        <v>52.431947169058496</v>
      </c>
      <c r="M197" s="36">
        <f>[1]mol!AE27</f>
        <v>806.41843242131256</v>
      </c>
      <c r="N197" s="36">
        <f>[1]mol!AG27</f>
        <v>1167.7229402664802</v>
      </c>
      <c r="O197" s="36" t="s">
        <v>324</v>
      </c>
      <c r="P197" s="21" t="s">
        <v>324</v>
      </c>
      <c r="Q197" s="21"/>
      <c r="R197" s="9">
        <v>4.5935874298024391E-2</v>
      </c>
      <c r="S197" s="36">
        <v>20.05393345332941</v>
      </c>
      <c r="T197" s="21">
        <v>84.417277821395743</v>
      </c>
      <c r="U197" s="29">
        <v>15.851235662510094</v>
      </c>
    </row>
    <row r="198" spans="1:21" x14ac:dyDescent="0.3">
      <c r="A198" s="46" t="s">
        <v>42</v>
      </c>
      <c r="B198" s="23" t="s">
        <v>29</v>
      </c>
      <c r="C198" s="23" t="s">
        <v>326</v>
      </c>
      <c r="D198" s="47"/>
      <c r="E198" s="47"/>
      <c r="F198" s="47">
        <v>42625</v>
      </c>
      <c r="G198" s="23"/>
      <c r="H198" s="18"/>
      <c r="I198" s="21">
        <f>[1]mol!L28</f>
        <v>27.64246446674019</v>
      </c>
      <c r="J198" s="36">
        <f>[1]mol!T28</f>
        <v>1615.6250000000002</v>
      </c>
      <c r="K198" s="36">
        <f>[1]mol!Y28</f>
        <v>486.73823183094044</v>
      </c>
      <c r="L198" s="37">
        <f>[1]mol!AC28</f>
        <v>50.385822401485484</v>
      </c>
      <c r="M198" s="36">
        <f>[1]mol!AE28</f>
        <v>892.82040732359587</v>
      </c>
      <c r="N198" s="36">
        <f>[1]mol!AG28</f>
        <v>1207.6450920704624</v>
      </c>
      <c r="O198" s="36" t="s">
        <v>324</v>
      </c>
      <c r="P198" s="21">
        <v>1479.1625885538017</v>
      </c>
      <c r="Q198" s="21"/>
      <c r="R198" s="9">
        <v>3.0185481455733212E-2</v>
      </c>
      <c r="S198" s="36">
        <v>16.286027467718711</v>
      </c>
      <c r="T198" s="21">
        <v>35.622432079797832</v>
      </c>
      <c r="U198" s="29">
        <v>13.899354388964493</v>
      </c>
    </row>
    <row r="199" spans="1:21" x14ac:dyDescent="0.3">
      <c r="A199" s="42" t="s">
        <v>54</v>
      </c>
      <c r="B199" s="23" t="s">
        <v>29</v>
      </c>
      <c r="C199" s="23" t="s">
        <v>326</v>
      </c>
      <c r="D199" s="44"/>
      <c r="E199" s="44"/>
      <c r="F199" s="44">
        <v>42657</v>
      </c>
      <c r="G199" s="23"/>
      <c r="H199" s="18"/>
      <c r="I199" s="21">
        <f>[1]mol!L40</f>
        <v>58.95178646478265</v>
      </c>
      <c r="J199" s="36">
        <f>[1]mol!T40</f>
        <v>2971.8749999999995</v>
      </c>
      <c r="K199" s="36">
        <f>[1]mol!Y40</f>
        <v>786.4367499109386</v>
      </c>
      <c r="L199" s="37">
        <f>[1]mol!AC40</f>
        <v>46.805104058232708</v>
      </c>
      <c r="M199" s="36">
        <f>[1]mol!AE40</f>
        <v>1316.6015223205104</v>
      </c>
      <c r="N199" s="36">
        <f>[1]mol!AG40</f>
        <v>1609.3617445980337</v>
      </c>
      <c r="O199" s="36" t="s">
        <v>324</v>
      </c>
      <c r="P199" s="21">
        <v>682.46660134147862</v>
      </c>
      <c r="Q199" s="21"/>
      <c r="R199" s="9">
        <v>5.9779415556564332E-2</v>
      </c>
      <c r="S199" s="36">
        <v>8.725334411626724</v>
      </c>
      <c r="T199" s="21">
        <v>12.138742607783962</v>
      </c>
      <c r="U199" s="29">
        <v>5.2359717885478672</v>
      </c>
    </row>
    <row r="200" spans="1:21" x14ac:dyDescent="0.3">
      <c r="A200" s="42" t="s">
        <v>55</v>
      </c>
      <c r="B200" s="23" t="s">
        <v>29</v>
      </c>
      <c r="C200" s="23" t="s">
        <v>326</v>
      </c>
      <c r="D200" s="44"/>
      <c r="E200" s="44"/>
      <c r="F200" s="44">
        <v>42657</v>
      </c>
      <c r="G200" s="23"/>
      <c r="H200" s="18"/>
      <c r="I200" s="21">
        <f>[1]mol!L41</f>
        <v>24.25767289938425</v>
      </c>
      <c r="J200" s="36">
        <f>[1]mol!T41</f>
        <v>1771.8750000000002</v>
      </c>
      <c r="K200" s="36">
        <f>[1]mol!Y41</f>
        <v>238.36689101282877</v>
      </c>
      <c r="L200" s="37">
        <f>[1]mol!AC41</f>
        <v>36.318714624421013</v>
      </c>
      <c r="M200" s="36">
        <f>[1]mol!AE41</f>
        <v>687.10141946101623</v>
      </c>
      <c r="N200" s="36">
        <f>[1]mol!AG41</f>
        <v>983.0829881730624</v>
      </c>
      <c r="O200" s="36" t="s">
        <v>324</v>
      </c>
      <c r="P200" s="21">
        <v>47.046748006022376</v>
      </c>
      <c r="Q200" s="21"/>
      <c r="R200" s="9">
        <v>8.9947592353987804E-2</v>
      </c>
      <c r="S200" s="36">
        <v>7.9751355191407489</v>
      </c>
      <c r="T200" s="21">
        <v>7.9580894578638457</v>
      </c>
      <c r="U200" s="29">
        <v>5.3346839228400134</v>
      </c>
    </row>
    <row r="201" spans="1:21" x14ac:dyDescent="0.3">
      <c r="A201" s="42" t="s">
        <v>56</v>
      </c>
      <c r="B201" s="23" t="s">
        <v>29</v>
      </c>
      <c r="C201" s="23" t="s">
        <v>326</v>
      </c>
      <c r="D201" s="44"/>
      <c r="E201" s="44"/>
      <c r="F201" s="44">
        <v>42657</v>
      </c>
      <c r="G201" s="23"/>
      <c r="H201" s="18"/>
      <c r="I201" s="21">
        <f>[1]mol!L42</f>
        <v>31.591387961988794</v>
      </c>
      <c r="J201" s="36">
        <f>[1]mol!T42</f>
        <v>2228.125</v>
      </c>
      <c r="K201" s="36">
        <f>[1]mol!Y42</f>
        <v>515.88162908980814</v>
      </c>
      <c r="L201" s="37">
        <f>[1]mol!AC42</f>
        <v>51.664650381218621</v>
      </c>
      <c r="M201" s="36">
        <f>[1]mol!AE42</f>
        <v>1715.6963587739149</v>
      </c>
      <c r="N201" s="36">
        <f>[1]mol!AG42</f>
        <v>1978.6416487848692</v>
      </c>
      <c r="O201" s="36" t="s">
        <v>324</v>
      </c>
      <c r="P201" s="21">
        <v>3468.3809066266067</v>
      </c>
      <c r="Q201" s="21"/>
      <c r="R201" s="9">
        <v>0.14527502491137106</v>
      </c>
      <c r="S201" s="36">
        <v>22.721279441214573</v>
      </c>
      <c r="T201" s="21">
        <v>53.427417470353312</v>
      </c>
      <c r="U201" s="29">
        <v>6.229313605044652</v>
      </c>
    </row>
    <row r="202" spans="1:21" x14ac:dyDescent="0.3">
      <c r="A202" s="48" t="s">
        <v>58</v>
      </c>
      <c r="B202" s="23" t="s">
        <v>29</v>
      </c>
      <c r="C202" s="23" t="s">
        <v>326</v>
      </c>
      <c r="D202" s="23"/>
      <c r="E202" s="23"/>
      <c r="F202" s="44">
        <v>42667</v>
      </c>
      <c r="G202" s="32">
        <v>0.58333333333333337</v>
      </c>
      <c r="H202" s="18"/>
      <c r="I202" s="21">
        <f>[1]mol!L44</f>
        <v>114.51878136220935</v>
      </c>
      <c r="J202" s="36">
        <f>[1]mol!T44</f>
        <v>13093.750000000002</v>
      </c>
      <c r="K202" s="36">
        <f>[1]mol!Y44</f>
        <v>5750.3837576452488</v>
      </c>
      <c r="L202" s="37">
        <f>[1]mol!AC44</f>
        <v>84.146881066440216</v>
      </c>
      <c r="M202" s="36">
        <f>[1]mol!AE44</f>
        <v>6233.2853322361652</v>
      </c>
      <c r="N202" s="36">
        <f>[1]mol!AG44</f>
        <v>5085.0840860322369</v>
      </c>
      <c r="O202" s="36" t="s">
        <v>324</v>
      </c>
      <c r="P202" s="21">
        <v>2169.2506938862798</v>
      </c>
      <c r="Q202" s="21"/>
      <c r="R202" s="9">
        <v>3.8407349198985377E-2</v>
      </c>
      <c r="S202" s="36">
        <v>46.318253246650457</v>
      </c>
      <c r="T202" s="21">
        <v>28.98485401733716</v>
      </c>
      <c r="U202" s="29">
        <v>2.9260118125453536</v>
      </c>
    </row>
    <row r="203" spans="1:21" x14ac:dyDescent="0.3">
      <c r="A203" s="46" t="s">
        <v>63</v>
      </c>
      <c r="B203" s="23" t="s">
        <v>29</v>
      </c>
      <c r="C203" s="23" t="s">
        <v>326</v>
      </c>
      <c r="D203" s="47"/>
      <c r="E203" s="47"/>
      <c r="F203" s="47">
        <v>42679</v>
      </c>
      <c r="G203" s="23"/>
      <c r="H203" s="18"/>
      <c r="I203" s="21">
        <f>[1]mol!L49</f>
        <v>29.89899217831082</v>
      </c>
      <c r="J203" s="36">
        <f>[1]mol!T49</f>
        <v>1587.4999999999998</v>
      </c>
      <c r="K203" s="36">
        <f>[1]mol!Y49</f>
        <v>747.28890284678801</v>
      </c>
      <c r="L203" s="37">
        <f>[1]mol!AC49</f>
        <v>49.106994421752347</v>
      </c>
      <c r="M203" s="36">
        <f>[1]mol!AE49</f>
        <v>2016.0460810532811</v>
      </c>
      <c r="N203" s="36">
        <f>[1]mol!AG49</f>
        <v>1933.7292280053894</v>
      </c>
      <c r="O203" s="36" t="s">
        <v>324</v>
      </c>
      <c r="P203" s="21">
        <v>5491.0475232075705</v>
      </c>
      <c r="Q203" s="21"/>
      <c r="R203" s="9">
        <v>6.4945011136687922E-2</v>
      </c>
      <c r="S203" s="36">
        <v>22.341394964505277</v>
      </c>
      <c r="T203" s="21">
        <v>12.012156853710318</v>
      </c>
      <c r="U203" s="29">
        <v>5.0245334333136951</v>
      </c>
    </row>
    <row r="204" spans="1:21" x14ac:dyDescent="0.3">
      <c r="A204" s="46" t="s">
        <v>64</v>
      </c>
      <c r="B204" s="23" t="s">
        <v>29</v>
      </c>
      <c r="C204" s="23" t="s">
        <v>326</v>
      </c>
      <c r="D204" s="47"/>
      <c r="E204" s="47"/>
      <c r="F204" s="47">
        <v>42679</v>
      </c>
      <c r="G204" s="23"/>
      <c r="H204" s="18"/>
      <c r="I204" s="21">
        <f>[1]mol!L50</f>
        <v>20.026683440189323</v>
      </c>
      <c r="J204" s="36">
        <f>[1]mol!T50</f>
        <v>1328.125</v>
      </c>
      <c r="K204" s="36">
        <f>[1]mol!Y50</f>
        <v>335.36655651622436</v>
      </c>
      <c r="L204" s="37">
        <f>[1]mol!AC50</f>
        <v>39.899432967673789</v>
      </c>
      <c r="M204" s="36">
        <f>[1]mol!AE50</f>
        <v>1300.1440032915039</v>
      </c>
      <c r="N204" s="36">
        <f>[1]mol!AG50</f>
        <v>1444.6828684066068</v>
      </c>
      <c r="O204" s="36" t="s">
        <v>324</v>
      </c>
      <c r="P204" s="21">
        <v>3188.6430494399301</v>
      </c>
      <c r="Q204" s="21"/>
      <c r="R204" s="9">
        <v>5.5759831734230547E-2</v>
      </c>
      <c r="S204" s="36">
        <v>7.3165847386342984</v>
      </c>
      <c r="T204" s="21" t="s">
        <v>374</v>
      </c>
      <c r="U204" s="29">
        <v>4.5647128080266652</v>
      </c>
    </row>
    <row r="205" spans="1:21" x14ac:dyDescent="0.3">
      <c r="A205" s="46" t="s">
        <v>65</v>
      </c>
      <c r="B205" s="23" t="s">
        <v>29</v>
      </c>
      <c r="C205" s="23" t="s">
        <v>326</v>
      </c>
      <c r="D205" s="47"/>
      <c r="E205" s="47"/>
      <c r="F205" s="47">
        <v>42679</v>
      </c>
      <c r="G205" s="23"/>
      <c r="H205" s="18"/>
      <c r="I205" s="21">
        <f>[1]mol!L51</f>
        <v>34.412047601452073</v>
      </c>
      <c r="J205" s="36">
        <f>[1]mol!T51</f>
        <v>2256.25</v>
      </c>
      <c r="K205" s="36">
        <f>[1]mol!Y51</f>
        <v>371.90454710943175</v>
      </c>
      <c r="L205" s="37">
        <f>[1]mol!AC51</f>
        <v>38.87637058388728</v>
      </c>
      <c r="M205" s="36">
        <f>[1]mol!AE51</f>
        <v>1271.3433449907425</v>
      </c>
      <c r="N205" s="36">
        <f>[1]mol!AG51</f>
        <v>1334.8969509456558</v>
      </c>
      <c r="O205" s="36" t="s">
        <v>324</v>
      </c>
      <c r="P205" s="21">
        <v>1076.3494619646638</v>
      </c>
      <c r="Q205" s="21"/>
      <c r="R205" s="9">
        <v>6.3255965265270997E-2</v>
      </c>
      <c r="S205" s="36">
        <v>13.546472440421212</v>
      </c>
      <c r="T205" s="21" t="s">
        <v>374</v>
      </c>
      <c r="U205" s="29">
        <v>4.7945730642589774</v>
      </c>
    </row>
    <row r="206" spans="1:21" x14ac:dyDescent="0.3">
      <c r="A206" s="48" t="s">
        <v>69</v>
      </c>
      <c r="B206" s="23" t="s">
        <v>29</v>
      </c>
      <c r="C206" s="23" t="s">
        <v>326</v>
      </c>
      <c r="D206" s="23"/>
      <c r="E206" s="23"/>
      <c r="F206" s="44">
        <v>42691</v>
      </c>
      <c r="G206" s="32">
        <v>0.52083333333333337</v>
      </c>
      <c r="H206" s="18"/>
      <c r="I206" s="21">
        <f>[1]mol!L55</f>
        <v>128.05794763163314</v>
      </c>
      <c r="J206" s="36">
        <f>[1]mol!T55</f>
        <v>12640.625</v>
      </c>
      <c r="K206" s="36">
        <f>[1]mol!Y55</f>
        <v>5637.2899772377032</v>
      </c>
      <c r="L206" s="37">
        <f>[1]mol!AC55</f>
        <v>67.522117329909477</v>
      </c>
      <c r="M206" s="36">
        <f>[1]mol!AE55</f>
        <v>6002.880065830077</v>
      </c>
      <c r="N206" s="36">
        <f>[1]mol!AG55</f>
        <v>4835.5706372573468</v>
      </c>
      <c r="O206" s="36" t="s">
        <v>324</v>
      </c>
      <c r="P206" s="21">
        <v>1972.4055531108268</v>
      </c>
      <c r="Q206" s="21"/>
      <c r="R206" s="9">
        <v>7.1996723644181401E-2</v>
      </c>
      <c r="S206" s="36">
        <v>28.39351280182548</v>
      </c>
      <c r="T206" s="21">
        <v>40.675230777323662</v>
      </c>
      <c r="U206" s="29">
        <v>1.4199190439009406</v>
      </c>
    </row>
    <row r="207" spans="1:21" x14ac:dyDescent="0.3">
      <c r="A207" s="48" t="s">
        <v>82</v>
      </c>
      <c r="B207" s="23" t="s">
        <v>29</v>
      </c>
      <c r="C207" s="23" t="s">
        <v>326</v>
      </c>
      <c r="D207" s="44"/>
      <c r="E207" s="44"/>
      <c r="F207" s="44">
        <v>42695</v>
      </c>
      <c r="G207" s="23"/>
      <c r="H207" s="18"/>
      <c r="I207" s="21" t="s">
        <v>324</v>
      </c>
      <c r="J207" s="21" t="s">
        <v>324</v>
      </c>
      <c r="K207" s="36">
        <f>[1]mol!Y68</f>
        <v>634.63009851773199</v>
      </c>
      <c r="L207" s="37">
        <f>[1]mol!AC68</f>
        <v>39.899432967673789</v>
      </c>
      <c r="M207" s="36">
        <f>[1]mol!AE68</f>
        <v>1619.0084344785025</v>
      </c>
      <c r="N207" s="36">
        <f>[1]mol!AG68</f>
        <v>1551.9736513798093</v>
      </c>
      <c r="O207" s="36" t="s">
        <v>324</v>
      </c>
      <c r="P207" s="21" t="s">
        <v>324</v>
      </c>
      <c r="Q207" s="21"/>
      <c r="R207" s="9">
        <v>4.1326678874449546E-2</v>
      </c>
      <c r="S207" s="36">
        <v>7.9708072202164981</v>
      </c>
      <c r="T207" s="21">
        <v>4.3999146549457251</v>
      </c>
      <c r="U207" s="29">
        <v>3.024282239733437</v>
      </c>
    </row>
    <row r="208" spans="1:21" x14ac:dyDescent="0.3">
      <c r="A208" s="49" t="s">
        <v>83</v>
      </c>
      <c r="B208" s="23" t="s">
        <v>29</v>
      </c>
      <c r="C208" s="23" t="s">
        <v>326</v>
      </c>
      <c r="D208" s="44"/>
      <c r="E208" s="44"/>
      <c r="F208" s="44">
        <v>42695</v>
      </c>
      <c r="G208" s="23"/>
      <c r="H208" s="18"/>
      <c r="I208" s="21" t="s">
        <v>324</v>
      </c>
      <c r="J208" s="21" t="s">
        <v>324</v>
      </c>
      <c r="K208" s="36">
        <f>[1]mol!Y69</f>
        <v>420.18689182188422</v>
      </c>
      <c r="L208" s="37">
        <f>[1]mol!AC69</f>
        <v>42.968620119033304</v>
      </c>
      <c r="M208" s="36">
        <f>[1]mol!AE69</f>
        <v>1584.0362065418637</v>
      </c>
      <c r="N208" s="36">
        <f>[1]mol!AG69</f>
        <v>1559.459054843056</v>
      </c>
      <c r="O208" s="36" t="s">
        <v>324</v>
      </c>
      <c r="P208" s="21" t="s">
        <v>324</v>
      </c>
      <c r="Q208" s="21"/>
      <c r="R208" s="9">
        <v>5.0709506227847936E-2</v>
      </c>
      <c r="S208" s="36">
        <v>8.9708917877111585</v>
      </c>
      <c r="T208" s="21">
        <v>31.822410154747786</v>
      </c>
      <c r="U208" s="29">
        <v>2.4109734600037518</v>
      </c>
    </row>
    <row r="209" spans="1:21" x14ac:dyDescent="0.3">
      <c r="A209" s="49" t="s">
        <v>84</v>
      </c>
      <c r="B209" s="23" t="s">
        <v>29</v>
      </c>
      <c r="C209" s="23" t="s">
        <v>326</v>
      </c>
      <c r="D209" s="44"/>
      <c r="E209" s="44"/>
      <c r="F209" s="44">
        <v>42695</v>
      </c>
      <c r="G209" s="23"/>
      <c r="H209" s="18"/>
      <c r="I209" s="21" t="s">
        <v>324</v>
      </c>
      <c r="J209" s="21" t="s">
        <v>324</v>
      </c>
      <c r="K209" s="36">
        <f>[1]mol!Y70</f>
        <v>501.09244242112902</v>
      </c>
      <c r="L209" s="37">
        <f>[1]mol!AC70</f>
        <v>46.805104058232708</v>
      </c>
      <c r="M209" s="36">
        <f>[1]mol!AE70</f>
        <v>1861.7568401563465</v>
      </c>
      <c r="N209" s="36">
        <f>[1]mol!AG70</f>
        <v>1875.0935675432902</v>
      </c>
      <c r="O209" s="36" t="s">
        <v>324</v>
      </c>
      <c r="P209" s="21" t="s">
        <v>324</v>
      </c>
      <c r="Q209" s="21"/>
      <c r="R209" s="9">
        <v>3.8867717666494023E-2</v>
      </c>
      <c r="S209" s="36">
        <v>10.045305997357648</v>
      </c>
      <c r="T209" s="21">
        <v>2.5803015191708982</v>
      </c>
      <c r="U209" s="29">
        <v>2.812582807074127</v>
      </c>
    </row>
    <row r="210" spans="1:21" x14ac:dyDescent="0.3">
      <c r="A210" s="49" t="s">
        <v>85</v>
      </c>
      <c r="B210" s="23" t="s">
        <v>29</v>
      </c>
      <c r="C210" s="23" t="s">
        <v>326</v>
      </c>
      <c r="D210" s="44"/>
      <c r="E210" s="44"/>
      <c r="F210" s="44">
        <v>42695</v>
      </c>
      <c r="G210" s="23"/>
      <c r="H210" s="18"/>
      <c r="I210" s="21" t="s">
        <v>324</v>
      </c>
      <c r="J210" s="21" t="s">
        <v>324</v>
      </c>
      <c r="K210" s="36">
        <f>[1]mol!Y71</f>
        <v>477.16875810414808</v>
      </c>
      <c r="L210" s="37">
        <f>[1]mol!AC71</f>
        <v>43.480151310926558</v>
      </c>
      <c r="M210" s="36">
        <f>[1]mol!AE71</f>
        <v>2042.7895494754166</v>
      </c>
      <c r="N210" s="36">
        <f>[1]mol!AG71</f>
        <v>1937.4719297370125</v>
      </c>
      <c r="O210" s="36" t="s">
        <v>324</v>
      </c>
      <c r="P210" s="21" t="s">
        <v>324</v>
      </c>
      <c r="Q210" s="21"/>
      <c r="R210" s="9">
        <v>3.2550199505923527E-2</v>
      </c>
      <c r="S210" s="36">
        <v>11.505793972731658</v>
      </c>
      <c r="T210" s="21">
        <v>13.646965495168949</v>
      </c>
      <c r="U210" s="29">
        <v>2.7950424728761534</v>
      </c>
    </row>
    <row r="211" spans="1:21" x14ac:dyDescent="0.3">
      <c r="A211" s="42" t="s">
        <v>105</v>
      </c>
      <c r="B211" s="23" t="s">
        <v>29</v>
      </c>
      <c r="C211" s="23" t="s">
        <v>326</v>
      </c>
      <c r="D211" s="44"/>
      <c r="E211" s="44"/>
      <c r="F211" s="44">
        <v>42698</v>
      </c>
      <c r="G211" s="23"/>
      <c r="H211" s="18"/>
      <c r="I211" s="21">
        <f>[1]mol!L91</f>
        <v>40.053366880378647</v>
      </c>
      <c r="J211" s="36">
        <f>[1]mol!T91</f>
        <v>5050</v>
      </c>
      <c r="K211" s="37" t="s">
        <v>324</v>
      </c>
      <c r="L211" s="37" t="s">
        <v>324</v>
      </c>
      <c r="M211" s="37" t="s">
        <v>324</v>
      </c>
      <c r="N211" s="37" t="s">
        <v>324</v>
      </c>
      <c r="O211" s="36" t="s">
        <v>324</v>
      </c>
      <c r="P211" s="21" t="s">
        <v>324</v>
      </c>
      <c r="Q211" s="21"/>
      <c r="R211" s="9" t="s">
        <v>374</v>
      </c>
      <c r="S211" s="36">
        <v>31.528520506330274</v>
      </c>
      <c r="T211" s="21" t="s">
        <v>374</v>
      </c>
      <c r="U211" s="29">
        <v>2.9049793173952589</v>
      </c>
    </row>
    <row r="212" spans="1:21" x14ac:dyDescent="0.3">
      <c r="A212" s="42" t="s">
        <v>106</v>
      </c>
      <c r="B212" s="23" t="s">
        <v>29</v>
      </c>
      <c r="C212" s="23" t="s">
        <v>326</v>
      </c>
      <c r="D212" s="44"/>
      <c r="E212" s="44"/>
      <c r="F212" s="44">
        <v>42698</v>
      </c>
      <c r="G212" s="23"/>
      <c r="H212" s="18"/>
      <c r="I212" s="21">
        <f>[1]mol!L92</f>
        <v>20.872881332028307</v>
      </c>
      <c r="J212" s="36">
        <f>[1]mol!T92</f>
        <v>1184.375</v>
      </c>
      <c r="K212" s="36">
        <f>[1]mol!Y92</f>
        <v>166.16086198339522</v>
      </c>
      <c r="L212" s="37">
        <f>[1]mol!AC92</f>
        <v>38.109073796047397</v>
      </c>
      <c r="M212" s="36">
        <f>[1]mol!AE92</f>
        <v>816.70438181444149</v>
      </c>
      <c r="N212" s="36">
        <f>[1]mol!AG92</f>
        <v>1025.5002744647936</v>
      </c>
      <c r="O212" s="36" t="s">
        <v>324</v>
      </c>
      <c r="P212" s="21">
        <v>1499.0563670058848</v>
      </c>
      <c r="Q212" s="21"/>
      <c r="R212" s="9">
        <v>7.1135434386777233E-2</v>
      </c>
      <c r="S212" s="36">
        <v>10.11089691771304</v>
      </c>
      <c r="T212" s="21">
        <v>8.9208117225575112</v>
      </c>
      <c r="U212" s="29">
        <v>2.4706848773032233</v>
      </c>
    </row>
    <row r="213" spans="1:21" x14ac:dyDescent="0.3">
      <c r="A213" s="42" t="s">
        <v>107</v>
      </c>
      <c r="B213" s="23" t="s">
        <v>29</v>
      </c>
      <c r="C213" s="23" t="s">
        <v>326</v>
      </c>
      <c r="D213" s="44"/>
      <c r="E213" s="44"/>
      <c r="F213" s="44">
        <v>42698</v>
      </c>
      <c r="G213" s="23"/>
      <c r="H213" s="18"/>
      <c r="I213" s="21">
        <f>[1]mol!L93</f>
        <v>33.847915673559413</v>
      </c>
      <c r="J213" s="36">
        <f>[1]mol!T93</f>
        <v>3912.4999999999995</v>
      </c>
      <c r="K213" s="37" t="s">
        <v>324</v>
      </c>
      <c r="L213" s="37" t="s">
        <v>324</v>
      </c>
      <c r="M213" s="37" t="s">
        <v>324</v>
      </c>
      <c r="N213" s="37" t="s">
        <v>324</v>
      </c>
      <c r="O213" s="36" t="s">
        <v>324</v>
      </c>
      <c r="P213" s="21" t="s">
        <v>324</v>
      </c>
      <c r="Q213" s="21"/>
      <c r="R213" s="9">
        <v>5.9073142372704501E-2</v>
      </c>
      <c r="S213" s="36">
        <v>20.144093196694651</v>
      </c>
      <c r="T213" s="21" t="s">
        <v>374</v>
      </c>
      <c r="U213" s="29">
        <v>4.6458970576050191</v>
      </c>
    </row>
    <row r="214" spans="1:21" x14ac:dyDescent="0.3">
      <c r="A214" s="42" t="s">
        <v>108</v>
      </c>
      <c r="B214" s="23" t="s">
        <v>29</v>
      </c>
      <c r="C214" s="23" t="s">
        <v>326</v>
      </c>
      <c r="D214" s="44"/>
      <c r="E214" s="44"/>
      <c r="F214" s="44">
        <v>42698</v>
      </c>
      <c r="G214" s="23"/>
      <c r="H214" s="18"/>
      <c r="I214" s="21">
        <f>[1]mol!L94</f>
        <v>26.23213464700855</v>
      </c>
      <c r="J214" s="36">
        <f>[1]mol!T94</f>
        <v>3431.2500000000005</v>
      </c>
      <c r="K214" s="36">
        <f>[1]mol!Y94</f>
        <v>461.07464319999718</v>
      </c>
      <c r="L214" s="37">
        <f>[1]mol!AC94</f>
        <v>49.362760017698974</v>
      </c>
      <c r="M214" s="36">
        <f>[1]mol!AE94</f>
        <v>2123.0199547418229</v>
      </c>
      <c r="N214" s="36">
        <f>[1]mol!AG94</f>
        <v>2244.3734717301259</v>
      </c>
      <c r="O214" s="36" t="s">
        <v>324</v>
      </c>
      <c r="P214" s="21">
        <v>2356.4921215145846</v>
      </c>
      <c r="Q214" s="21"/>
      <c r="R214" s="9">
        <v>4.0921492130495805E-2</v>
      </c>
      <c r="S214" s="36">
        <v>20.961250188532933</v>
      </c>
      <c r="T214" s="21" t="s">
        <v>374</v>
      </c>
      <c r="U214" s="29">
        <v>4.3273361713575387</v>
      </c>
    </row>
    <row r="215" spans="1:21" x14ac:dyDescent="0.3">
      <c r="A215" s="48" t="s">
        <v>122</v>
      </c>
      <c r="B215" s="23" t="s">
        <v>29</v>
      </c>
      <c r="C215" s="23" t="s">
        <v>326</v>
      </c>
      <c r="D215" s="44"/>
      <c r="E215" s="44"/>
      <c r="F215" s="44">
        <v>42771</v>
      </c>
      <c r="G215" s="23"/>
      <c r="H215" s="18"/>
      <c r="I215" s="21">
        <f>[1]mol!L109</f>
        <v>26.23213464700855</v>
      </c>
      <c r="J215" s="36">
        <f>[1]mol!T109</f>
        <v>3156.25</v>
      </c>
      <c r="K215" s="36">
        <f>[1]mol!Y109</f>
        <v>521.9712941886761</v>
      </c>
      <c r="L215" s="37">
        <f>[1]mol!AC109</f>
        <v>43.224385714979931</v>
      </c>
      <c r="M215" s="36">
        <f>[1]mol!AE109</f>
        <v>1822.6702324624562</v>
      </c>
      <c r="N215" s="36">
        <f>[1]mol!AG109</f>
        <v>1904.41139777434</v>
      </c>
      <c r="O215" s="36" t="s">
        <v>324</v>
      </c>
      <c r="P215" s="21">
        <v>1680.62680573024</v>
      </c>
      <c r="Q215" s="21"/>
      <c r="R215" s="9">
        <v>4.5271963714830714E-2</v>
      </c>
      <c r="S215" s="36">
        <v>16.834662896827776</v>
      </c>
      <c r="T215" s="21" t="s">
        <v>374</v>
      </c>
      <c r="U215" s="29">
        <v>1.967548065411205</v>
      </c>
    </row>
    <row r="216" spans="1:21" x14ac:dyDescent="0.3">
      <c r="A216" s="49" t="s">
        <v>123</v>
      </c>
      <c r="B216" s="23" t="s">
        <v>29</v>
      </c>
      <c r="C216" s="23" t="s">
        <v>326</v>
      </c>
      <c r="D216" s="44"/>
      <c r="E216" s="44"/>
      <c r="F216" s="44">
        <v>42771</v>
      </c>
      <c r="G216" s="23"/>
      <c r="H216" s="18"/>
      <c r="I216" s="21">
        <f>[1]mol!L110</f>
        <v>20.872881332028307</v>
      </c>
      <c r="J216" s="36">
        <f>[1]mol!T110</f>
        <v>2475</v>
      </c>
      <c r="K216" s="36">
        <f>[1]mol!Y110</f>
        <v>361.03014514716762</v>
      </c>
      <c r="L216" s="37">
        <f>[1]mol!AC110</f>
        <v>39.643667371727155</v>
      </c>
      <c r="M216" s="36">
        <f>[1]mol!AE110</f>
        <v>1481.176712610574</v>
      </c>
      <c r="N216" s="36">
        <f>[1]mol!AG110</f>
        <v>1598.1336394031634</v>
      </c>
      <c r="O216" s="36" t="s">
        <v>324</v>
      </c>
      <c r="P216" s="21">
        <v>1588.4216352143414</v>
      </c>
      <c r="Q216" s="21"/>
      <c r="R216" s="9">
        <v>3.488770876409495E-2</v>
      </c>
      <c r="S216" s="36">
        <v>9.7313288674152645</v>
      </c>
      <c r="T216" s="21">
        <v>24.316031555871614</v>
      </c>
      <c r="U216" s="29">
        <v>1.4899287972031587</v>
      </c>
    </row>
    <row r="217" spans="1:21" x14ac:dyDescent="0.3">
      <c r="A217" s="49" t="s">
        <v>124</v>
      </c>
      <c r="B217" s="23" t="s">
        <v>29</v>
      </c>
      <c r="C217" s="23" t="s">
        <v>326</v>
      </c>
      <c r="D217" s="44"/>
      <c r="E217" s="44"/>
      <c r="F217" s="44">
        <v>42771</v>
      </c>
      <c r="G217" s="23"/>
      <c r="H217" s="18"/>
      <c r="I217" s="21">
        <f>[1]mol!L111</f>
        <v>26.796266574901207</v>
      </c>
      <c r="J217" s="36">
        <f>[1]mol!T111</f>
        <v>3218.75</v>
      </c>
      <c r="K217" s="36">
        <f>[1]mol!Y111</f>
        <v>416.70708319395976</v>
      </c>
      <c r="L217" s="37">
        <f>[1]mol!AC111</f>
        <v>45.014744886606316</v>
      </c>
      <c r="M217" s="36">
        <f>[1]mol!AE111</f>
        <v>1896.7290680929852</v>
      </c>
      <c r="N217" s="36">
        <f>[1]mol!AG111</f>
        <v>2041.0200109785915</v>
      </c>
      <c r="O217" s="36" t="s">
        <v>324</v>
      </c>
      <c r="P217" s="21">
        <v>1872.9237196488189</v>
      </c>
      <c r="Q217" s="21"/>
      <c r="R217" s="9">
        <v>3.8505014672028541E-2</v>
      </c>
      <c r="S217" s="36">
        <v>14.234841498694504</v>
      </c>
      <c r="T217" s="21">
        <v>3.8228471697331776</v>
      </c>
      <c r="U217" s="29">
        <v>1.9996510088634849</v>
      </c>
    </row>
    <row r="218" spans="1:21" x14ac:dyDescent="0.3">
      <c r="A218" s="49" t="s">
        <v>125</v>
      </c>
      <c r="B218" s="23" t="s">
        <v>29</v>
      </c>
      <c r="C218" s="23" t="s">
        <v>326</v>
      </c>
      <c r="D218" s="44"/>
      <c r="E218" s="44"/>
      <c r="F218" s="44">
        <v>42771</v>
      </c>
      <c r="G218" s="23"/>
      <c r="H218" s="18"/>
      <c r="I218" s="21">
        <f>[1]mol!L112</f>
        <v>30.18105814225715</v>
      </c>
      <c r="J218" s="36">
        <f>[1]mol!T112</f>
        <v>3765.625</v>
      </c>
      <c r="K218" s="37" t="s">
        <v>324</v>
      </c>
      <c r="L218" s="37" t="s">
        <v>324</v>
      </c>
      <c r="M218" s="37" t="s">
        <v>324</v>
      </c>
      <c r="N218" s="37" t="s">
        <v>324</v>
      </c>
      <c r="O218" s="36" t="s">
        <v>324</v>
      </c>
      <c r="P218" s="21" t="s">
        <v>324</v>
      </c>
      <c r="Q218" s="21"/>
      <c r="R218" s="9">
        <v>5.3472564129690613E-2</v>
      </c>
      <c r="S218" s="36">
        <v>18.481924703011245</v>
      </c>
      <c r="T218" s="21">
        <v>38.907939547821449</v>
      </c>
      <c r="U218" s="29">
        <v>2.3979341079615635</v>
      </c>
    </row>
    <row r="219" spans="1:21" x14ac:dyDescent="0.3">
      <c r="A219" s="48" t="s">
        <v>129</v>
      </c>
      <c r="B219" s="23" t="s">
        <v>29</v>
      </c>
      <c r="C219" s="23" t="s">
        <v>326</v>
      </c>
      <c r="D219" s="23"/>
      <c r="E219" s="23"/>
      <c r="F219" s="44">
        <v>42786</v>
      </c>
      <c r="G219" s="32">
        <v>0.54166666666666663</v>
      </c>
      <c r="H219" s="34"/>
      <c r="I219" s="21" t="s">
        <v>324</v>
      </c>
      <c r="J219" s="21" t="s">
        <v>324</v>
      </c>
      <c r="K219" s="36">
        <f>[1]mol!Y116</f>
        <v>2105.2842198943267</v>
      </c>
      <c r="L219" s="37">
        <f>[1]mol!AC116</f>
        <v>46.54933846228608</v>
      </c>
      <c r="M219" s="36">
        <f>[1]mol!AE116</f>
        <v>3283.275046286773</v>
      </c>
      <c r="N219" s="36">
        <f>[1]mol!AG116</f>
        <v>3375.9169619242471</v>
      </c>
      <c r="O219" s="36" t="s">
        <v>324</v>
      </c>
      <c r="P219" s="21" t="s">
        <v>324</v>
      </c>
      <c r="Q219" s="21"/>
      <c r="R219" s="9" t="s">
        <v>374</v>
      </c>
      <c r="S219" s="36">
        <v>14.756722600141451</v>
      </c>
      <c r="T219" s="21">
        <v>6.4699845352822765</v>
      </c>
      <c r="U219" s="29">
        <v>0.95879556191022608</v>
      </c>
    </row>
    <row r="220" spans="1:21" x14ac:dyDescent="0.3">
      <c r="A220" s="49" t="s">
        <v>131</v>
      </c>
      <c r="B220" s="23" t="s">
        <v>29</v>
      </c>
      <c r="C220" s="23" t="s">
        <v>326</v>
      </c>
      <c r="D220" s="44"/>
      <c r="E220" s="44"/>
      <c r="F220" s="44">
        <v>42795</v>
      </c>
      <c r="G220" s="32">
        <v>0.64583333333333337</v>
      </c>
      <c r="H220" s="18"/>
      <c r="I220" s="21">
        <f>[1]mol!L118</f>
        <v>81.79912954443526</v>
      </c>
      <c r="J220" s="36">
        <f>[1]mol!T118</f>
        <v>6118.7499999999991</v>
      </c>
      <c r="K220" s="36">
        <f>[1]mol!Y118</f>
        <v>2222.7277610867791</v>
      </c>
      <c r="L220" s="37">
        <f>[1]mol!AC118</f>
        <v>43.991682502819813</v>
      </c>
      <c r="M220" s="36">
        <f>[1]mol!AE118</f>
        <v>3238.016868957005</v>
      </c>
      <c r="N220" s="36">
        <f>[1]mol!AG118</f>
        <v>3418.3342482159787</v>
      </c>
      <c r="O220" s="36" t="s">
        <v>324</v>
      </c>
      <c r="P220" s="21">
        <v>3260.1225483911317</v>
      </c>
      <c r="Q220" s="21"/>
      <c r="R220" s="9">
        <v>2.2808751099306069E-2</v>
      </c>
      <c r="S220" s="36">
        <v>118.41289591189766</v>
      </c>
      <c r="T220" s="21">
        <v>11.792090941921394</v>
      </c>
      <c r="U220" s="29">
        <v>0.86764928949785503</v>
      </c>
    </row>
    <row r="221" spans="1:21" x14ac:dyDescent="0.3">
      <c r="A221" s="49" t="s">
        <v>134</v>
      </c>
      <c r="B221" s="23" t="s">
        <v>29</v>
      </c>
      <c r="C221" s="23" t="s">
        <v>326</v>
      </c>
      <c r="D221" s="44"/>
      <c r="E221" s="44"/>
      <c r="F221" s="44">
        <v>42815</v>
      </c>
      <c r="G221" s="32">
        <v>0.45833333333333331</v>
      </c>
      <c r="H221" s="34"/>
      <c r="I221" s="21">
        <f>[1]mol!L121</f>
        <v>60.644182248460623</v>
      </c>
      <c r="J221" s="36">
        <f>[1]mol!T121</f>
        <v>5231.2499999999991</v>
      </c>
      <c r="K221" s="36">
        <f>[1]mol!Y121</f>
        <v>1613.7612511999903</v>
      </c>
      <c r="L221" s="37">
        <f>[1]mol!AC121</f>
        <v>46.805104058232708</v>
      </c>
      <c r="M221" s="36">
        <f>[1]mol!AE121</f>
        <v>3011.7259823081672</v>
      </c>
      <c r="N221" s="36">
        <f>[1]mol!AG121</f>
        <v>3243.6748340735562</v>
      </c>
      <c r="O221" s="36" t="s">
        <v>324</v>
      </c>
      <c r="P221" s="21">
        <v>3648.2238057732125</v>
      </c>
      <c r="Q221" s="21"/>
      <c r="R221" s="9">
        <v>2.0318452126347985E-2</v>
      </c>
      <c r="S221" s="36">
        <v>236.09016636291236</v>
      </c>
      <c r="T221" s="21">
        <v>24.582392953911068</v>
      </c>
      <c r="U221" s="29">
        <v>0.86587649131368805</v>
      </c>
    </row>
    <row r="222" spans="1:21" x14ac:dyDescent="0.3">
      <c r="A222" s="48" t="s">
        <v>164</v>
      </c>
      <c r="B222" s="23" t="s">
        <v>29</v>
      </c>
      <c r="C222" s="23" t="s">
        <v>326</v>
      </c>
      <c r="D222" s="44"/>
      <c r="E222" s="44"/>
      <c r="F222" s="44">
        <v>42835</v>
      </c>
      <c r="G222" s="32">
        <v>0.45833333333333331</v>
      </c>
      <c r="H222" s="34"/>
      <c r="I222" s="21">
        <f>[1]mol!L148</f>
        <v>60.926248212406954</v>
      </c>
      <c r="J222" s="36">
        <f>[1]mol!T148</f>
        <v>5462.5000000000009</v>
      </c>
      <c r="K222" s="36">
        <f>[1]mol!Y148</f>
        <v>4143.1471476226161</v>
      </c>
      <c r="L222" s="37">
        <f>[1]mol!AC148</f>
        <v>56.524196704204527</v>
      </c>
      <c r="M222" s="36">
        <f>[1]mol!AE148</f>
        <v>4328.3275046286763</v>
      </c>
      <c r="N222" s="36">
        <f>[1]mol!AG148</f>
        <v>4431.358850242028</v>
      </c>
      <c r="O222" s="36" t="s">
        <v>324</v>
      </c>
      <c r="P222" s="21">
        <v>10733.11780585582</v>
      </c>
      <c r="Q222" s="21"/>
      <c r="R222" s="9" t="s">
        <v>324</v>
      </c>
      <c r="S222" s="36" t="s">
        <v>324</v>
      </c>
      <c r="T222" s="21" t="s">
        <v>324</v>
      </c>
      <c r="U222" s="29" t="s">
        <v>324</v>
      </c>
    </row>
    <row r="223" spans="1:21" x14ac:dyDescent="0.3">
      <c r="A223" s="48" t="s">
        <v>166</v>
      </c>
      <c r="B223" s="23" t="s">
        <v>29</v>
      </c>
      <c r="C223" s="23" t="s">
        <v>326</v>
      </c>
      <c r="D223" s="44"/>
      <c r="E223" s="44"/>
      <c r="F223" s="44">
        <v>42849</v>
      </c>
      <c r="G223" s="32">
        <v>0.33333333333333331</v>
      </c>
      <c r="H223" s="34"/>
      <c r="I223" s="21">
        <f>[1]mol!L150</f>
        <v>47.66914790692951</v>
      </c>
      <c r="J223" s="36">
        <f>[1]mol!T150</f>
        <v>4656.25</v>
      </c>
      <c r="K223" s="36">
        <f>[1]mol!Y150</f>
        <v>401.04794436829951</v>
      </c>
      <c r="L223" s="37">
        <f>[1]mol!AC150</f>
        <v>27.366918766289071</v>
      </c>
      <c r="M223" s="36">
        <f>[1]mol!AE150</f>
        <v>3188.6443118699854</v>
      </c>
      <c r="N223" s="36">
        <f>[1]mol!AG150</f>
        <v>3553.0715105544186</v>
      </c>
      <c r="O223" s="36" t="s">
        <v>324</v>
      </c>
      <c r="P223" s="21">
        <v>4551.6773600764664</v>
      </c>
      <c r="Q223" s="21"/>
      <c r="R223" s="9" t="s">
        <v>374</v>
      </c>
      <c r="S223" s="36">
        <v>22.03422205138207</v>
      </c>
      <c r="T223" s="21">
        <v>4.5380089250252729</v>
      </c>
      <c r="U223" s="29">
        <v>0.53244882731307297</v>
      </c>
    </row>
    <row r="224" spans="1:21" x14ac:dyDescent="0.3">
      <c r="A224" s="42" t="s">
        <v>172</v>
      </c>
      <c r="B224" s="23" t="s">
        <v>29</v>
      </c>
      <c r="C224" s="23" t="s">
        <v>326</v>
      </c>
      <c r="D224" s="44"/>
      <c r="E224" s="44"/>
      <c r="F224" s="44">
        <v>42861</v>
      </c>
      <c r="G224" s="23"/>
      <c r="H224" s="18"/>
      <c r="I224" s="21">
        <f>[1]mol!L156</f>
        <v>135.39166269423765</v>
      </c>
      <c r="J224" s="36">
        <f>[1]mol!T156</f>
        <v>6050</v>
      </c>
      <c r="K224" s="36">
        <f>[1]mol!Y156</f>
        <v>2301.0234552150805</v>
      </c>
      <c r="L224" s="37">
        <f>[1]mol!AC156</f>
        <v>53.199243956898378</v>
      </c>
      <c r="M224" s="36">
        <f>[1]mol!AE156</f>
        <v>3299.7325653157782</v>
      </c>
      <c r="N224" s="36">
        <f>[1]mol!AG156</f>
        <v>3592.9936623584008</v>
      </c>
      <c r="O224" s="36" t="s">
        <v>324</v>
      </c>
      <c r="P224" s="21">
        <v>3904.2834918261001</v>
      </c>
      <c r="Q224" s="21"/>
      <c r="R224" s="9">
        <v>0.15516693142394819</v>
      </c>
      <c r="S224" s="36">
        <v>104.88369610924414</v>
      </c>
      <c r="T224" s="21">
        <v>308.03641484302852</v>
      </c>
      <c r="U224" s="29">
        <v>2.3766076293944733</v>
      </c>
    </row>
    <row r="225" spans="1:21" x14ac:dyDescent="0.3">
      <c r="A225" s="42" t="s">
        <v>173</v>
      </c>
      <c r="B225" s="23" t="s">
        <v>29</v>
      </c>
      <c r="C225" s="23" t="s">
        <v>326</v>
      </c>
      <c r="D225" s="44"/>
      <c r="E225" s="44"/>
      <c r="F225" s="44">
        <v>42861</v>
      </c>
      <c r="G225" s="23"/>
      <c r="H225" s="18"/>
      <c r="I225" s="21">
        <f>[1]mol!L157</f>
        <v>55.56699489742671</v>
      </c>
      <c r="J225" s="36">
        <f>[1]mol!T157</f>
        <v>3196.8750000000005</v>
      </c>
      <c r="K225" s="36">
        <f>[1]mol!Y157</f>
        <v>986.09076993810731</v>
      </c>
      <c r="L225" s="37">
        <f>[1]mol!AC157</f>
        <v>45.526276078499571</v>
      </c>
      <c r="M225" s="36">
        <f>[1]mol!AE157</f>
        <v>1682.7813207159022</v>
      </c>
      <c r="N225" s="36">
        <f>[1]mol!AG157</f>
        <v>1696.6914516692448</v>
      </c>
      <c r="O225" s="36" t="s">
        <v>324</v>
      </c>
      <c r="P225" s="21">
        <v>1341.2455958894732</v>
      </c>
      <c r="Q225" s="21"/>
      <c r="R225" s="9">
        <v>3.887101683968025E-2</v>
      </c>
      <c r="S225" s="36">
        <v>22.408320858671935</v>
      </c>
      <c r="T225" s="21">
        <v>113.99004367032936</v>
      </c>
      <c r="U225" s="29">
        <v>7.2768473506403515</v>
      </c>
    </row>
    <row r="226" spans="1:21" x14ac:dyDescent="0.3">
      <c r="A226" s="42" t="s">
        <v>174</v>
      </c>
      <c r="B226" s="23" t="s">
        <v>29</v>
      </c>
      <c r="C226" s="23" t="s">
        <v>326</v>
      </c>
      <c r="D226" s="44"/>
      <c r="E226" s="44"/>
      <c r="F226" s="44">
        <v>42861</v>
      </c>
      <c r="G226" s="23"/>
      <c r="H226" s="18"/>
      <c r="I226" s="21">
        <f>[1]mol!L158</f>
        <v>33.28378374566676</v>
      </c>
      <c r="J226" s="36">
        <f>[1]mol!T158</f>
        <v>2849.9999999999995</v>
      </c>
      <c r="K226" s="36">
        <f>[1]mol!Y158</f>
        <v>852.98808991999488</v>
      </c>
      <c r="L226" s="37">
        <f>[1]mol!AC158</f>
        <v>43.480151310926558</v>
      </c>
      <c r="M226" s="36">
        <f>[1]mol!AE158</f>
        <v>1507.9201810327093</v>
      </c>
      <c r="N226" s="36">
        <f>[1]mol!AG158</f>
        <v>1489.5952891860868</v>
      </c>
      <c r="O226" s="36" t="s">
        <v>324</v>
      </c>
      <c r="P226" s="21">
        <v>1158.2153979228474</v>
      </c>
      <c r="Q226" s="21"/>
      <c r="R226" s="9">
        <v>2.7700073877544321E-2</v>
      </c>
      <c r="S226" s="36">
        <v>15.043709625517758</v>
      </c>
      <c r="T226" s="21">
        <v>104.06020615149447</v>
      </c>
      <c r="U226" s="29">
        <v>6.6692276801643446</v>
      </c>
    </row>
    <row r="227" spans="1:21" x14ac:dyDescent="0.3">
      <c r="A227" s="49" t="s">
        <v>178</v>
      </c>
      <c r="B227" s="23" t="s">
        <v>29</v>
      </c>
      <c r="C227" s="23" t="s">
        <v>326</v>
      </c>
      <c r="D227" s="44"/>
      <c r="E227" s="44"/>
      <c r="F227" s="44">
        <v>42870</v>
      </c>
      <c r="G227" s="32">
        <v>0.29166666666666669</v>
      </c>
      <c r="H227" s="18"/>
      <c r="I227" s="21">
        <f>[1]mol!L162</f>
        <v>63.746907851870233</v>
      </c>
      <c r="J227" s="36">
        <f>[1]mol!T162</f>
        <v>6274.9999999999991</v>
      </c>
      <c r="K227" s="36">
        <f>[1]mol!Y162</f>
        <v>2316.2476179622499</v>
      </c>
      <c r="L227" s="37">
        <f>[1]mol!AC162</f>
        <v>51.153119189325366</v>
      </c>
      <c r="M227" s="36">
        <f>[1]mol!AE162</f>
        <v>3474.5937049989716</v>
      </c>
      <c r="N227" s="36">
        <f>[1]mol!AG162</f>
        <v>3762.6628075253257</v>
      </c>
      <c r="O227" s="36" t="s">
        <v>324</v>
      </c>
      <c r="P227" s="21">
        <v>4228.166854348302</v>
      </c>
      <c r="Q227" s="21"/>
      <c r="R227" s="9" t="s">
        <v>374</v>
      </c>
      <c r="S227" s="36">
        <v>285.36452707346689</v>
      </c>
      <c r="T227" s="21">
        <v>87.601277655198786</v>
      </c>
      <c r="U227" s="29">
        <v>1.0664758316360048</v>
      </c>
    </row>
    <row r="228" spans="1:21" x14ac:dyDescent="0.3">
      <c r="A228" s="42" t="s">
        <v>192</v>
      </c>
      <c r="B228" s="23" t="s">
        <v>29</v>
      </c>
      <c r="C228" s="23" t="s">
        <v>326</v>
      </c>
      <c r="D228" s="44"/>
      <c r="E228" s="44"/>
      <c r="F228" s="44">
        <v>42914</v>
      </c>
      <c r="G228" s="23"/>
      <c r="H228" s="18"/>
      <c r="I228" s="21">
        <f>[1]mol!L176</f>
        <v>56.695258753212016</v>
      </c>
      <c r="J228" s="36">
        <f>[1]mol!T176</f>
        <v>3996.8749999999995</v>
      </c>
      <c r="K228" s="36">
        <f>[1]mol!Y176</f>
        <v>679.86761068075066</v>
      </c>
      <c r="L228" s="37">
        <f>[1]mol!AC176</f>
        <v>108.18884708542316</v>
      </c>
      <c r="M228" s="36">
        <f>[1]mol!AE176</f>
        <v>1201.3988891174656</v>
      </c>
      <c r="N228" s="36">
        <f>[1]mol!AG176</f>
        <v>2713.4587554269174</v>
      </c>
      <c r="O228" s="36" t="s">
        <v>324</v>
      </c>
      <c r="P228" s="21">
        <v>567.32648810172839</v>
      </c>
      <c r="Q228" s="21"/>
      <c r="R228" s="9">
        <v>0.10681233000825112</v>
      </c>
      <c r="S228" s="36">
        <v>45.916528479418226</v>
      </c>
      <c r="T228" s="21">
        <v>1556.0745934566041</v>
      </c>
      <c r="U228" s="29">
        <v>14.180973292161212</v>
      </c>
    </row>
    <row r="229" spans="1:21" x14ac:dyDescent="0.3">
      <c r="A229" s="42" t="s">
        <v>193</v>
      </c>
      <c r="B229" s="23" t="s">
        <v>29</v>
      </c>
      <c r="C229" s="23" t="s">
        <v>326</v>
      </c>
      <c r="D229" s="44"/>
      <c r="E229" s="44"/>
      <c r="F229" s="44">
        <v>42914</v>
      </c>
      <c r="G229" s="23"/>
      <c r="H229" s="18"/>
      <c r="I229" s="21">
        <f>[1]mol!L177</f>
        <v>71.080622914474787</v>
      </c>
      <c r="J229" s="36">
        <f>[1]mol!T177</f>
        <v>6318.7499999999991</v>
      </c>
      <c r="K229" s="36">
        <f>[1]mol!Y177</f>
        <v>1961.7421139924406</v>
      </c>
      <c r="L229" s="37">
        <f>[1]mol!AC177</f>
        <v>91.052552156999141</v>
      </c>
      <c r="M229" s="36">
        <f>[1]mol!AE177</f>
        <v>2297.8810944250158</v>
      </c>
      <c r="N229" s="36">
        <f>[1]mol!AG177</f>
        <v>3276.1115824142921</v>
      </c>
      <c r="O229" s="36" t="s">
        <v>324</v>
      </c>
      <c r="P229" s="21">
        <v>492.19939691358405</v>
      </c>
      <c r="Q229" s="21"/>
      <c r="R229" s="9">
        <v>5.5150240607852993E-2</v>
      </c>
      <c r="S229" s="36">
        <v>29.957588897703051</v>
      </c>
      <c r="T229" s="21">
        <v>607.46975439036305</v>
      </c>
      <c r="U229" s="29">
        <v>19.69439262317254</v>
      </c>
    </row>
    <row r="230" spans="1:21" x14ac:dyDescent="0.3">
      <c r="A230" s="42" t="s">
        <v>194</v>
      </c>
      <c r="B230" s="23" t="s">
        <v>29</v>
      </c>
      <c r="C230" s="23" t="s">
        <v>326</v>
      </c>
      <c r="D230" s="44"/>
      <c r="E230" s="44"/>
      <c r="F230" s="44">
        <v>42914</v>
      </c>
      <c r="G230" s="23"/>
      <c r="H230" s="18"/>
      <c r="I230" s="21">
        <f>[1]mol!L178</f>
        <v>30.745190070149807</v>
      </c>
      <c r="J230" s="36">
        <f>[1]mol!T178</f>
        <v>2968.75</v>
      </c>
      <c r="K230" s="36">
        <f>[1]mol!Y178</f>
        <v>715.53564911697674</v>
      </c>
      <c r="L230" s="37">
        <f>[1]mol!AC178</f>
        <v>75.450850804254912</v>
      </c>
      <c r="M230" s="36">
        <f>[1]mol!AE178</f>
        <v>1242.5426866899816</v>
      </c>
      <c r="N230" s="36">
        <f>[1]mol!AG178</f>
        <v>1775.288188033335</v>
      </c>
      <c r="O230" s="36" t="s">
        <v>324</v>
      </c>
      <c r="P230" s="21">
        <v>858.40305929771569</v>
      </c>
      <c r="Q230" s="21"/>
      <c r="R230" s="9">
        <v>5.4521676420177231E-2</v>
      </c>
      <c r="S230" s="36">
        <v>22.726853741143259</v>
      </c>
      <c r="T230" s="21">
        <v>9.2153715202130559</v>
      </c>
      <c r="U230" s="29">
        <v>20.486674321365879</v>
      </c>
    </row>
    <row r="231" spans="1:21" x14ac:dyDescent="0.3">
      <c r="A231" s="48" t="s">
        <v>204</v>
      </c>
      <c r="B231" s="23" t="s">
        <v>29</v>
      </c>
      <c r="C231" s="23" t="s">
        <v>326</v>
      </c>
      <c r="D231" s="44"/>
      <c r="E231" s="44"/>
      <c r="F231" s="44">
        <v>43044</v>
      </c>
      <c r="G231" s="23"/>
      <c r="H231" s="18"/>
      <c r="I231" s="21">
        <f>[1]mol!L189</f>
        <v>299.27198774705448</v>
      </c>
      <c r="J231" s="36">
        <f>[1]mol!T189</f>
        <v>2949.9999999999995</v>
      </c>
      <c r="K231" s="36">
        <f>[1]mol!Y189</f>
        <v>952.16263581584337</v>
      </c>
      <c r="L231" s="37">
        <f>[1]mol!AC189</f>
        <v>58.826087067724167</v>
      </c>
      <c r="M231" s="36">
        <f>[1]mol!AE189</f>
        <v>1312.4871425632584</v>
      </c>
      <c r="N231" s="36">
        <f>[1]mol!AG189</f>
        <v>1921.253555566645</v>
      </c>
      <c r="O231" s="36" t="s">
        <v>324</v>
      </c>
      <c r="P231" s="21">
        <v>1279.1981313963202</v>
      </c>
      <c r="Q231" s="21"/>
      <c r="R231" s="9" t="s">
        <v>324</v>
      </c>
      <c r="S231" s="36" t="s">
        <v>324</v>
      </c>
      <c r="T231" s="21" t="s">
        <v>324</v>
      </c>
      <c r="U231" s="29" t="s">
        <v>324</v>
      </c>
    </row>
    <row r="232" spans="1:21" x14ac:dyDescent="0.3">
      <c r="A232" s="48" t="s">
        <v>205</v>
      </c>
      <c r="B232" s="23" t="s">
        <v>29</v>
      </c>
      <c r="C232" s="23" t="s">
        <v>326</v>
      </c>
      <c r="D232" s="44"/>
      <c r="E232" s="44"/>
      <c r="F232" s="44">
        <v>43044</v>
      </c>
      <c r="G232" s="23"/>
      <c r="H232" s="18"/>
      <c r="I232" s="21">
        <f>[1]mol!L190</f>
        <v>40.89956477221763</v>
      </c>
      <c r="J232" s="36">
        <f>[1]mol!T190</f>
        <v>1965.625</v>
      </c>
      <c r="K232" s="36">
        <f>[1]mol!Y190</f>
        <v>536.76048085735533</v>
      </c>
      <c r="L232" s="37">
        <f>[1]mol!AC190</f>
        <v>48.083932037965845</v>
      </c>
      <c r="M232" s="36">
        <f>[1]mol!AE190</f>
        <v>958.65048343962155</v>
      </c>
      <c r="N232" s="36">
        <f>[1]mol!AG190</f>
        <v>1225.1110334847049</v>
      </c>
      <c r="O232" s="36" t="s">
        <v>324</v>
      </c>
      <c r="P232" s="21">
        <v>980.21788197175681</v>
      </c>
      <c r="Q232" s="21"/>
      <c r="R232" s="9" t="s">
        <v>324</v>
      </c>
      <c r="S232" s="36" t="s">
        <v>324</v>
      </c>
      <c r="T232" s="21" t="s">
        <v>324</v>
      </c>
      <c r="U232" s="29" t="s">
        <v>324</v>
      </c>
    </row>
    <row r="233" spans="1:21" x14ac:dyDescent="0.3">
      <c r="A233" s="54" t="s">
        <v>205</v>
      </c>
      <c r="B233" s="23" t="s">
        <v>29</v>
      </c>
      <c r="C233" s="23" t="s">
        <v>326</v>
      </c>
      <c r="D233" s="44"/>
      <c r="E233" s="44"/>
      <c r="F233" s="44">
        <v>43044</v>
      </c>
      <c r="G233" s="23"/>
      <c r="H233" s="18"/>
      <c r="I233" s="21">
        <f>[1]mol!L191</f>
        <v>31.309321998042464</v>
      </c>
      <c r="J233" s="36">
        <f>[1]mol!T191</f>
        <v>1796.875</v>
      </c>
      <c r="K233" s="36">
        <f>[1]mol!Y191</f>
        <v>453.68004986565762</v>
      </c>
      <c r="L233" s="37">
        <f>[1]mol!AC191</f>
        <v>46.037807270392825</v>
      </c>
      <c r="M233" s="36">
        <f>[1]mol!AE191</f>
        <v>901.04916683809915</v>
      </c>
      <c r="N233" s="36">
        <f>[1]mol!AG191</f>
        <v>1142.7715953889913</v>
      </c>
      <c r="O233" s="36" t="s">
        <v>324</v>
      </c>
      <c r="P233" s="21">
        <v>962.30005959218886</v>
      </c>
      <c r="Q233" s="21"/>
      <c r="R233" s="9" t="s">
        <v>324</v>
      </c>
      <c r="S233" s="36" t="s">
        <v>324</v>
      </c>
      <c r="T233" s="21" t="s">
        <v>324</v>
      </c>
      <c r="U233" s="29" t="s">
        <v>324</v>
      </c>
    </row>
    <row r="234" spans="1:21" x14ac:dyDescent="0.3">
      <c r="A234" s="48" t="s">
        <v>207</v>
      </c>
      <c r="B234" s="23" t="s">
        <v>29</v>
      </c>
      <c r="C234" s="23" t="s">
        <v>326</v>
      </c>
      <c r="D234" s="44"/>
      <c r="E234" s="44"/>
      <c r="F234" s="44"/>
      <c r="G234" s="23"/>
      <c r="H234" s="18"/>
      <c r="I234" s="21">
        <f>[1]mol!L193</f>
        <v>17.347056782699202</v>
      </c>
      <c r="J234" s="36">
        <f>[1]mol!T193</f>
        <v>3288.2812499999995</v>
      </c>
      <c r="K234" s="21" t="s">
        <v>324</v>
      </c>
      <c r="L234" s="21" t="s">
        <v>324</v>
      </c>
      <c r="M234" s="21" t="s">
        <v>324</v>
      </c>
      <c r="N234" s="21" t="s">
        <v>324</v>
      </c>
      <c r="O234" s="36" t="s">
        <v>324</v>
      </c>
      <c r="P234" s="21" t="s">
        <v>324</v>
      </c>
      <c r="Q234" s="21"/>
      <c r="R234" s="9" t="s">
        <v>324</v>
      </c>
      <c r="S234" s="36" t="s">
        <v>324</v>
      </c>
      <c r="T234" s="21" t="s">
        <v>324</v>
      </c>
      <c r="U234" s="29" t="s">
        <v>324</v>
      </c>
    </row>
    <row r="235" spans="1:21" x14ac:dyDescent="0.3">
      <c r="A235" s="48" t="s">
        <v>208</v>
      </c>
      <c r="B235" s="23" t="s">
        <v>29</v>
      </c>
      <c r="C235" s="23" t="s">
        <v>326</v>
      </c>
      <c r="D235" s="44"/>
      <c r="E235" s="44"/>
      <c r="F235" s="44"/>
      <c r="G235" s="23"/>
      <c r="H235" s="18"/>
      <c r="I235" s="21">
        <f>[1]mol!L194</f>
        <v>17.206023800726037</v>
      </c>
      <c r="J235" s="36">
        <f>[1]mol!T194</f>
        <v>2668.7499999999995</v>
      </c>
      <c r="K235" s="21" t="s">
        <v>324</v>
      </c>
      <c r="L235" s="21" t="s">
        <v>324</v>
      </c>
      <c r="M235" s="21" t="s">
        <v>324</v>
      </c>
      <c r="N235" s="21" t="s">
        <v>324</v>
      </c>
      <c r="O235" s="36" t="s">
        <v>324</v>
      </c>
      <c r="P235" s="21" t="s">
        <v>324</v>
      </c>
      <c r="Q235" s="21"/>
      <c r="R235" s="9" t="s">
        <v>324</v>
      </c>
      <c r="S235" s="36" t="s">
        <v>324</v>
      </c>
      <c r="T235" s="21" t="s">
        <v>324</v>
      </c>
      <c r="U235" s="29" t="s">
        <v>324</v>
      </c>
    </row>
    <row r="236" spans="1:21" x14ac:dyDescent="0.3">
      <c r="A236" s="48" t="s">
        <v>209</v>
      </c>
      <c r="B236" s="23" t="s">
        <v>29</v>
      </c>
      <c r="C236" s="23" t="s">
        <v>326</v>
      </c>
      <c r="D236" s="44"/>
      <c r="E236" s="44"/>
      <c r="F236" s="44"/>
      <c r="G236" s="23"/>
      <c r="H236" s="18"/>
      <c r="I236" s="21">
        <f>[1]mol!L195</f>
        <v>23.97560693543792</v>
      </c>
      <c r="J236" s="36">
        <f>[1]mol!T195</f>
        <v>3293.7499999999995</v>
      </c>
      <c r="K236" s="21" t="s">
        <v>324</v>
      </c>
      <c r="L236" s="21" t="s">
        <v>324</v>
      </c>
      <c r="M236" s="21" t="s">
        <v>324</v>
      </c>
      <c r="N236" s="21" t="s">
        <v>324</v>
      </c>
      <c r="O236" s="36" t="s">
        <v>324</v>
      </c>
      <c r="P236" s="21" t="s">
        <v>324</v>
      </c>
      <c r="Q236" s="21"/>
      <c r="R236" s="9" t="s">
        <v>324</v>
      </c>
      <c r="S236" s="36" t="s">
        <v>324</v>
      </c>
      <c r="T236" s="21" t="s">
        <v>324</v>
      </c>
      <c r="U236" s="29" t="s">
        <v>324</v>
      </c>
    </row>
    <row r="237" spans="1:21" x14ac:dyDescent="0.3">
      <c r="A237" s="48" t="s">
        <v>210</v>
      </c>
      <c r="B237" s="23" t="s">
        <v>29</v>
      </c>
      <c r="C237" s="23" t="s">
        <v>326</v>
      </c>
      <c r="D237" s="44"/>
      <c r="E237" s="44"/>
      <c r="F237" s="44"/>
      <c r="G237" s="23"/>
      <c r="H237" s="18"/>
      <c r="I237" s="21">
        <f>[1]mol!L196</f>
        <v>18.89841958440401</v>
      </c>
      <c r="J237" s="36">
        <f>[1]mol!T196</f>
        <v>3556.2500000000005</v>
      </c>
      <c r="K237" s="21" t="s">
        <v>324</v>
      </c>
      <c r="L237" s="21" t="s">
        <v>324</v>
      </c>
      <c r="M237" s="21" t="s">
        <v>324</v>
      </c>
      <c r="N237" s="21" t="s">
        <v>324</v>
      </c>
      <c r="O237" s="36" t="s">
        <v>324</v>
      </c>
      <c r="P237" s="21" t="s">
        <v>324</v>
      </c>
      <c r="Q237" s="21"/>
      <c r="R237" s="9" t="s">
        <v>324</v>
      </c>
      <c r="S237" s="36" t="s">
        <v>324</v>
      </c>
      <c r="T237" s="21" t="s">
        <v>324</v>
      </c>
      <c r="U237" s="29" t="s">
        <v>324</v>
      </c>
    </row>
    <row r="238" spans="1:21" x14ac:dyDescent="0.3">
      <c r="A238" s="48" t="s">
        <v>217</v>
      </c>
      <c r="B238" s="44" t="s">
        <v>29</v>
      </c>
      <c r="C238" s="23" t="s">
        <v>326</v>
      </c>
      <c r="D238" s="44"/>
      <c r="E238" s="44"/>
      <c r="F238" s="44"/>
      <c r="G238" s="23"/>
      <c r="H238" s="18"/>
      <c r="I238" s="21">
        <f>[1]mol!L203</f>
        <v>26.796266574901207</v>
      </c>
      <c r="J238" s="36">
        <f>[1]mol!T203</f>
        <v>3359.375</v>
      </c>
      <c r="K238" s="36">
        <f>[1]mol!Y203</f>
        <v>354.50550396980918</v>
      </c>
      <c r="L238" s="37">
        <f>[1]mol!AC203</f>
        <v>41.945557735246794</v>
      </c>
      <c r="M238" s="36">
        <f>[1]mol!AE203</f>
        <v>1653.9806624151408</v>
      </c>
      <c r="N238" s="36">
        <f>[1]mol!AG203</f>
        <v>1806.4773691301962</v>
      </c>
      <c r="O238" s="36" t="s">
        <v>324</v>
      </c>
      <c r="P238" s="21">
        <v>571.82085822082888</v>
      </c>
      <c r="Q238" s="21"/>
      <c r="R238" s="9" t="s">
        <v>324</v>
      </c>
      <c r="S238" s="36" t="s">
        <v>324</v>
      </c>
      <c r="T238" s="21" t="s">
        <v>324</v>
      </c>
      <c r="U238" s="29" t="s">
        <v>324</v>
      </c>
    </row>
    <row r="239" spans="1:21" x14ac:dyDescent="0.3">
      <c r="A239" s="48" t="s">
        <v>218</v>
      </c>
      <c r="B239" s="44" t="s">
        <v>29</v>
      </c>
      <c r="C239" s="23" t="s">
        <v>326</v>
      </c>
      <c r="D239" s="44"/>
      <c r="E239" s="44"/>
      <c r="F239" s="44"/>
      <c r="G239" s="23"/>
      <c r="H239" s="18"/>
      <c r="I239" s="21">
        <f>[1]mol!L204</f>
        <v>31.309321998042464</v>
      </c>
      <c r="J239" s="36">
        <f>[1]mol!T204</f>
        <v>3150</v>
      </c>
      <c r="K239" s="36">
        <f>[1]mol!Y204</f>
        <v>330.14684357433759</v>
      </c>
      <c r="L239" s="37">
        <f>[1]mol!AC204</f>
        <v>40.922495351460292</v>
      </c>
      <c r="M239" s="36">
        <f>[1]mol!AE204</f>
        <v>1596.3793458136183</v>
      </c>
      <c r="N239" s="36">
        <f>[1]mol!AG204</f>
        <v>1746.5941414242225</v>
      </c>
      <c r="O239" s="36" t="s">
        <v>324</v>
      </c>
      <c r="P239" s="21">
        <v>725.70699140343731</v>
      </c>
      <c r="Q239" s="21"/>
      <c r="R239" s="9" t="s">
        <v>324</v>
      </c>
      <c r="S239" s="36" t="s">
        <v>324</v>
      </c>
      <c r="T239" s="21" t="s">
        <v>324</v>
      </c>
      <c r="U239" s="29" t="s">
        <v>324</v>
      </c>
    </row>
    <row r="240" spans="1:21" x14ac:dyDescent="0.3">
      <c r="A240" s="48" t="s">
        <v>219</v>
      </c>
      <c r="B240" s="44" t="s">
        <v>29</v>
      </c>
      <c r="C240" s="23" t="s">
        <v>326</v>
      </c>
      <c r="D240" s="44"/>
      <c r="E240" s="44"/>
      <c r="F240" s="44"/>
      <c r="G240" s="23"/>
      <c r="H240" s="18"/>
      <c r="I240" s="21">
        <f>[1]mol!L205</f>
        <v>27.360398502793863</v>
      </c>
      <c r="J240" s="36">
        <f>[1]mol!T205</f>
        <v>2478.125</v>
      </c>
      <c r="K240" s="36">
        <f>[1]mol!Y205</f>
        <v>250.54622121056451</v>
      </c>
      <c r="L240" s="37">
        <f>[1]mol!AC205</f>
        <v>30.43610591764859</v>
      </c>
      <c r="M240" s="36">
        <f>[1]mol!AE205</f>
        <v>1164.3694713022012</v>
      </c>
      <c r="N240" s="36">
        <f>[1]mol!AG205</f>
        <v>1267.5283197764359</v>
      </c>
      <c r="O240" s="36" t="s">
        <v>324</v>
      </c>
      <c r="P240" s="21">
        <v>161.16751078269331</v>
      </c>
      <c r="Q240" s="21"/>
      <c r="R240" s="9" t="s">
        <v>324</v>
      </c>
      <c r="S240" s="36" t="s">
        <v>324</v>
      </c>
      <c r="T240" s="21" t="s">
        <v>324</v>
      </c>
      <c r="U240" s="29" t="s">
        <v>324</v>
      </c>
    </row>
    <row r="241" spans="1:21" x14ac:dyDescent="0.3">
      <c r="A241" s="54" t="s">
        <v>220</v>
      </c>
      <c r="B241" s="44" t="s">
        <v>29</v>
      </c>
      <c r="C241" s="23" t="s">
        <v>326</v>
      </c>
      <c r="D241" s="44"/>
      <c r="E241" s="44"/>
      <c r="F241" s="44"/>
      <c r="G241" s="23"/>
      <c r="H241" s="18"/>
      <c r="I241" s="21">
        <f>[1]mol!L206</f>
        <v>43.720224411680917</v>
      </c>
      <c r="J241" s="36">
        <f>[1]mol!T206</f>
        <v>4059.375</v>
      </c>
      <c r="K241" s="36">
        <f>[1]mol!Y206</f>
        <v>464.5544518279217</v>
      </c>
      <c r="L241" s="37">
        <f>[1]mol!AC206</f>
        <v>44.247448098766441</v>
      </c>
      <c r="M241" s="36">
        <f>[1]mol!AE206</f>
        <v>2094.2192964410615</v>
      </c>
      <c r="N241" s="36">
        <f>[1]mol!AG206</f>
        <v>2213.1842906332645</v>
      </c>
      <c r="O241" s="36" t="s">
        <v>324</v>
      </c>
      <c r="P241" s="21">
        <v>961.13884966365856</v>
      </c>
      <c r="Q241" s="21"/>
      <c r="R241" s="9" t="s">
        <v>324</v>
      </c>
      <c r="S241" s="36" t="s">
        <v>324</v>
      </c>
      <c r="T241" s="21" t="s">
        <v>324</v>
      </c>
      <c r="U241" s="29" t="s">
        <v>324</v>
      </c>
    </row>
    <row r="242" spans="1:21" x14ac:dyDescent="0.3">
      <c r="A242" s="48" t="s">
        <v>229</v>
      </c>
      <c r="B242" s="23" t="s">
        <v>29</v>
      </c>
      <c r="C242" s="23" t="s">
        <v>326</v>
      </c>
      <c r="D242" s="44"/>
      <c r="E242" s="44"/>
      <c r="F242" s="44">
        <v>43103</v>
      </c>
      <c r="G242" s="32">
        <v>0.41666666666666669</v>
      </c>
      <c r="H242" s="32"/>
      <c r="I242" s="21">
        <f>[1]mol!L213</f>
        <v>70.516490986582127</v>
      </c>
      <c r="J242" s="36">
        <f>[1]mol!T213</f>
        <v>9418.75</v>
      </c>
      <c r="K242" s="36">
        <f>[1]mol!Y213</f>
        <v>2340.171302279231</v>
      </c>
      <c r="L242" s="37">
        <f>[1]mol!AC213</f>
        <v>53.710775148791633</v>
      </c>
      <c r="M242" s="36">
        <f>[1]mol!AE213</f>
        <v>4961.9419872454237</v>
      </c>
      <c r="N242" s="36">
        <f>[1]mol!AG213</f>
        <v>4144.4183841509057</v>
      </c>
      <c r="O242" s="36" t="s">
        <v>324</v>
      </c>
      <c r="P242" s="21">
        <v>1698.5863292341</v>
      </c>
      <c r="Q242" s="21"/>
      <c r="R242" s="9" t="s">
        <v>324</v>
      </c>
      <c r="S242" s="36" t="s">
        <v>324</v>
      </c>
      <c r="T242" s="21" t="s">
        <v>324</v>
      </c>
      <c r="U242" s="29" t="s">
        <v>324</v>
      </c>
    </row>
    <row r="243" spans="1:21" x14ac:dyDescent="0.3">
      <c r="A243" s="48" t="s">
        <v>233</v>
      </c>
      <c r="B243" s="44" t="s">
        <v>29</v>
      </c>
      <c r="C243" s="23" t="s">
        <v>326</v>
      </c>
      <c r="D243" s="44"/>
      <c r="E243" s="44"/>
      <c r="F243" s="44"/>
      <c r="G243" s="23"/>
      <c r="H243" s="23"/>
      <c r="I243" s="21">
        <f>[1]mol!L217</f>
        <v>103.80027473224888</v>
      </c>
      <c r="J243" s="36">
        <f>[1]mol!T217</f>
        <v>5231.2499999999991</v>
      </c>
      <c r="K243" s="36">
        <f>[1]mol!Y217</f>
        <v>633.76014636075092</v>
      </c>
      <c r="L243" s="37">
        <f>[1]mol!AC217</f>
        <v>45.27051048255295</v>
      </c>
      <c r="M243" s="36">
        <f>[1]mol!AE217</f>
        <v>2287.5951450318862</v>
      </c>
      <c r="N243" s="36">
        <f>[1]mol!AG217</f>
        <v>2120.8643145865558</v>
      </c>
      <c r="O243" s="36" t="s">
        <v>324</v>
      </c>
      <c r="P243" s="21" t="s">
        <v>324</v>
      </c>
      <c r="Q243" s="21"/>
      <c r="R243" s="9" t="s">
        <v>324</v>
      </c>
      <c r="S243" s="36" t="s">
        <v>324</v>
      </c>
      <c r="T243" s="21" t="s">
        <v>324</v>
      </c>
      <c r="U243" s="29" t="s">
        <v>324</v>
      </c>
    </row>
    <row r="244" spans="1:21" x14ac:dyDescent="0.3">
      <c r="A244" s="48" t="s">
        <v>234</v>
      </c>
      <c r="B244" s="44" t="s">
        <v>29</v>
      </c>
      <c r="C244" s="23" t="s">
        <v>326</v>
      </c>
      <c r="D244" s="44"/>
      <c r="E244" s="44"/>
      <c r="F244" s="44"/>
      <c r="G244" s="23"/>
      <c r="H244" s="23"/>
      <c r="I244" s="21">
        <f>[1]mol!L218</f>
        <v>79.260535868918311</v>
      </c>
      <c r="J244" s="36">
        <f>[1]mol!T218</f>
        <v>4032.8124999999995</v>
      </c>
      <c r="K244" s="36">
        <f>[1]mol!Y218</f>
        <v>638.97985930263769</v>
      </c>
      <c r="L244" s="37">
        <f>[1]mol!AC218</f>
        <v>47.956049239992524</v>
      </c>
      <c r="M244" s="36">
        <f>[1]mol!AE218</f>
        <v>2884.1802098333674</v>
      </c>
      <c r="N244" s="36">
        <f>[1]mol!AG218</f>
        <v>2664.803632915814</v>
      </c>
      <c r="O244" s="36" t="s">
        <v>324</v>
      </c>
      <c r="P244" s="21">
        <v>3640.0180581720756</v>
      </c>
      <c r="Q244" s="21"/>
      <c r="R244" s="9" t="s">
        <v>324</v>
      </c>
      <c r="S244" s="36" t="s">
        <v>324</v>
      </c>
      <c r="T244" s="21" t="s">
        <v>324</v>
      </c>
      <c r="U244" s="29" t="s">
        <v>324</v>
      </c>
    </row>
    <row r="245" spans="1:21" x14ac:dyDescent="0.3">
      <c r="A245" s="48" t="s">
        <v>235</v>
      </c>
      <c r="B245" s="44" t="s">
        <v>29</v>
      </c>
      <c r="C245" s="23" t="s">
        <v>326</v>
      </c>
      <c r="D245" s="44"/>
      <c r="E245" s="44"/>
      <c r="F245" s="44"/>
      <c r="G245" s="23"/>
      <c r="H245" s="23"/>
      <c r="I245" s="21">
        <f>[1]mol!L219</f>
        <v>96.748625633590677</v>
      </c>
      <c r="J245" s="36">
        <f>[1]mol!T219</f>
        <v>5537.4999999999991</v>
      </c>
      <c r="K245" s="21" t="s">
        <v>324</v>
      </c>
      <c r="L245" s="21" t="s">
        <v>324</v>
      </c>
      <c r="M245" s="21" t="s">
        <v>324</v>
      </c>
      <c r="N245" s="21" t="s">
        <v>324</v>
      </c>
      <c r="O245" s="36" t="s">
        <v>324</v>
      </c>
      <c r="P245" s="21" t="s">
        <v>324</v>
      </c>
      <c r="Q245" s="21"/>
      <c r="R245" s="9" t="s">
        <v>324</v>
      </c>
      <c r="S245" s="36" t="s">
        <v>324</v>
      </c>
      <c r="T245" s="21" t="s">
        <v>324</v>
      </c>
      <c r="U245" s="29" t="s">
        <v>324</v>
      </c>
    </row>
    <row r="246" spans="1:21" x14ac:dyDescent="0.3">
      <c r="A246" s="48" t="s">
        <v>240</v>
      </c>
      <c r="B246" s="44" t="s">
        <v>29</v>
      </c>
      <c r="C246" s="23" t="s">
        <v>326</v>
      </c>
      <c r="D246" s="44"/>
      <c r="E246" s="44"/>
      <c r="F246" s="44">
        <v>43170</v>
      </c>
      <c r="G246" s="23"/>
      <c r="H246" s="23"/>
      <c r="I246" s="21" t="s">
        <v>324</v>
      </c>
      <c r="J246" s="21" t="s">
        <v>324</v>
      </c>
      <c r="K246" s="21" t="s">
        <v>324</v>
      </c>
      <c r="L246" s="21" t="s">
        <v>324</v>
      </c>
      <c r="M246" s="21" t="s">
        <v>324</v>
      </c>
      <c r="N246" s="21" t="s">
        <v>324</v>
      </c>
      <c r="O246" s="36" t="s">
        <v>324</v>
      </c>
      <c r="P246" s="21" t="s">
        <v>324</v>
      </c>
      <c r="Q246" s="21"/>
      <c r="R246" s="9" t="s">
        <v>324</v>
      </c>
      <c r="S246" s="36" t="s">
        <v>324</v>
      </c>
      <c r="T246" s="21" t="s">
        <v>324</v>
      </c>
      <c r="U246" s="29" t="s">
        <v>324</v>
      </c>
    </row>
    <row r="247" spans="1:21" x14ac:dyDescent="0.3">
      <c r="A247" s="48" t="s">
        <v>241</v>
      </c>
      <c r="B247" s="44" t="s">
        <v>29</v>
      </c>
      <c r="C247" s="23" t="s">
        <v>326</v>
      </c>
      <c r="D247" s="44"/>
      <c r="E247" s="44"/>
      <c r="F247" s="44">
        <v>43170</v>
      </c>
      <c r="G247" s="23"/>
      <c r="H247" s="23"/>
      <c r="I247" s="21" t="s">
        <v>324</v>
      </c>
      <c r="J247" s="21" t="s">
        <v>324</v>
      </c>
      <c r="K247" s="21" t="s">
        <v>324</v>
      </c>
      <c r="L247" s="21" t="s">
        <v>324</v>
      </c>
      <c r="M247" s="21" t="s">
        <v>324</v>
      </c>
      <c r="N247" s="21" t="s">
        <v>324</v>
      </c>
      <c r="O247" s="36" t="s">
        <v>324</v>
      </c>
      <c r="P247" s="21" t="s">
        <v>324</v>
      </c>
      <c r="Q247" s="21"/>
      <c r="R247" s="9" t="s">
        <v>324</v>
      </c>
      <c r="S247" s="36" t="s">
        <v>324</v>
      </c>
      <c r="T247" s="21" t="s">
        <v>324</v>
      </c>
      <c r="U247" s="29" t="s">
        <v>324</v>
      </c>
    </row>
    <row r="248" spans="1:21" x14ac:dyDescent="0.3">
      <c r="A248" s="48" t="s">
        <v>242</v>
      </c>
      <c r="B248" s="44" t="s">
        <v>29</v>
      </c>
      <c r="C248" s="23" t="s">
        <v>326</v>
      </c>
      <c r="D248" s="44"/>
      <c r="E248" s="44"/>
      <c r="F248" s="44">
        <v>43170</v>
      </c>
      <c r="G248" s="23"/>
      <c r="H248" s="23"/>
      <c r="I248" s="21" t="s">
        <v>324</v>
      </c>
      <c r="J248" s="21" t="s">
        <v>324</v>
      </c>
      <c r="K248" s="21" t="s">
        <v>324</v>
      </c>
      <c r="L248" s="21" t="s">
        <v>324</v>
      </c>
      <c r="M248" s="21" t="s">
        <v>324</v>
      </c>
      <c r="N248" s="21" t="s">
        <v>324</v>
      </c>
      <c r="O248" s="36" t="s">
        <v>324</v>
      </c>
      <c r="P248" s="21" t="s">
        <v>324</v>
      </c>
      <c r="Q248" s="21"/>
      <c r="R248" s="9" t="s">
        <v>324</v>
      </c>
      <c r="S248" s="36" t="s">
        <v>324</v>
      </c>
      <c r="T248" s="21" t="s">
        <v>324</v>
      </c>
      <c r="U248" s="29" t="s">
        <v>324</v>
      </c>
    </row>
    <row r="249" spans="1:21" x14ac:dyDescent="0.3">
      <c r="A249" s="48" t="s">
        <v>250</v>
      </c>
      <c r="B249" s="23" t="s">
        <v>29</v>
      </c>
      <c r="C249" s="23" t="s">
        <v>326</v>
      </c>
      <c r="D249" s="44"/>
      <c r="E249" s="44"/>
      <c r="F249" s="44">
        <v>43193</v>
      </c>
      <c r="G249" s="23"/>
      <c r="H249" s="23"/>
      <c r="I249" s="21" t="s">
        <v>324</v>
      </c>
      <c r="J249" s="21" t="s">
        <v>324</v>
      </c>
      <c r="K249" s="21" t="s">
        <v>324</v>
      </c>
      <c r="L249" s="21" t="s">
        <v>324</v>
      </c>
      <c r="M249" s="21" t="s">
        <v>324</v>
      </c>
      <c r="N249" s="21" t="s">
        <v>324</v>
      </c>
      <c r="O249" s="36" t="s">
        <v>324</v>
      </c>
      <c r="P249" s="21" t="s">
        <v>324</v>
      </c>
      <c r="Q249" s="21"/>
      <c r="R249" s="9" t="s">
        <v>324</v>
      </c>
      <c r="S249" s="36" t="s">
        <v>324</v>
      </c>
      <c r="T249" s="21" t="s">
        <v>324</v>
      </c>
      <c r="U249" s="29" t="s">
        <v>324</v>
      </c>
    </row>
    <row r="250" spans="1:21" x14ac:dyDescent="0.3">
      <c r="A250" s="48" t="s">
        <v>255</v>
      </c>
      <c r="B250" s="44" t="s">
        <v>29</v>
      </c>
      <c r="C250" s="23" t="s">
        <v>326</v>
      </c>
      <c r="D250" s="44"/>
      <c r="E250" s="44"/>
      <c r="F250" s="44">
        <v>43202</v>
      </c>
      <c r="G250" s="23"/>
      <c r="H250" s="23"/>
      <c r="I250" s="21" t="s">
        <v>324</v>
      </c>
      <c r="J250" s="21" t="s">
        <v>324</v>
      </c>
      <c r="K250" s="21" t="s">
        <v>324</v>
      </c>
      <c r="L250" s="21" t="s">
        <v>324</v>
      </c>
      <c r="M250" s="21" t="s">
        <v>324</v>
      </c>
      <c r="N250" s="21" t="s">
        <v>324</v>
      </c>
      <c r="O250" s="36" t="s">
        <v>324</v>
      </c>
      <c r="P250" s="21" t="s">
        <v>324</v>
      </c>
      <c r="Q250" s="21"/>
      <c r="R250" s="9" t="s">
        <v>324</v>
      </c>
      <c r="S250" s="36" t="s">
        <v>324</v>
      </c>
      <c r="T250" s="21" t="s">
        <v>324</v>
      </c>
      <c r="U250" s="29" t="s">
        <v>324</v>
      </c>
    </row>
    <row r="251" spans="1:21" x14ac:dyDescent="0.3">
      <c r="A251" s="48" t="s">
        <v>256</v>
      </c>
      <c r="B251" s="44" t="s">
        <v>29</v>
      </c>
      <c r="C251" s="23" t="s">
        <v>326</v>
      </c>
      <c r="D251" s="44"/>
      <c r="E251" s="44"/>
      <c r="F251" s="44">
        <v>43202</v>
      </c>
      <c r="G251" s="23"/>
      <c r="H251" s="23"/>
      <c r="I251" s="21" t="s">
        <v>324</v>
      </c>
      <c r="J251" s="21" t="s">
        <v>324</v>
      </c>
      <c r="K251" s="21" t="s">
        <v>324</v>
      </c>
      <c r="L251" s="21" t="s">
        <v>324</v>
      </c>
      <c r="M251" s="21" t="s">
        <v>324</v>
      </c>
      <c r="N251" s="21" t="s">
        <v>324</v>
      </c>
      <c r="O251" s="36" t="s">
        <v>324</v>
      </c>
      <c r="P251" s="21" t="s">
        <v>324</v>
      </c>
      <c r="Q251" s="21"/>
      <c r="R251" s="9" t="s">
        <v>324</v>
      </c>
      <c r="S251" s="36" t="s">
        <v>324</v>
      </c>
      <c r="T251" s="21" t="s">
        <v>324</v>
      </c>
      <c r="U251" s="29" t="s">
        <v>324</v>
      </c>
    </row>
    <row r="252" spans="1:21" x14ac:dyDescent="0.3">
      <c r="A252" s="48" t="s">
        <v>262</v>
      </c>
      <c r="B252" s="23" t="s">
        <v>29</v>
      </c>
      <c r="C252" s="23" t="s">
        <v>326</v>
      </c>
      <c r="D252" s="44"/>
      <c r="E252" s="44"/>
      <c r="F252" s="44">
        <v>43229</v>
      </c>
      <c r="G252" s="32">
        <v>0.45833333333333331</v>
      </c>
      <c r="H252" s="32"/>
      <c r="I252" s="21" t="s">
        <v>324</v>
      </c>
      <c r="J252" s="21" t="s">
        <v>324</v>
      </c>
      <c r="K252" s="21" t="s">
        <v>324</v>
      </c>
      <c r="L252" s="21" t="s">
        <v>324</v>
      </c>
      <c r="M252" s="21" t="s">
        <v>324</v>
      </c>
      <c r="N252" s="21" t="s">
        <v>324</v>
      </c>
      <c r="O252" s="36" t="s">
        <v>324</v>
      </c>
      <c r="P252" s="21" t="s">
        <v>324</v>
      </c>
      <c r="Q252" s="21"/>
      <c r="R252" s="9" t="s">
        <v>324</v>
      </c>
      <c r="S252" s="36" t="s">
        <v>324</v>
      </c>
      <c r="T252" s="21" t="s">
        <v>324</v>
      </c>
      <c r="U252" s="29" t="s">
        <v>324</v>
      </c>
    </row>
    <row r="253" spans="1:21" x14ac:dyDescent="0.3">
      <c r="A253" s="48" t="s">
        <v>269</v>
      </c>
      <c r="B253" s="23" t="s">
        <v>29</v>
      </c>
      <c r="C253" s="44" t="s">
        <v>326</v>
      </c>
      <c r="D253" s="44"/>
      <c r="E253" s="44"/>
      <c r="F253" s="44">
        <v>43291</v>
      </c>
      <c r="G253" s="32">
        <v>0.29166666666666669</v>
      </c>
      <c r="H253" s="32"/>
      <c r="I253" s="21" t="s">
        <v>324</v>
      </c>
      <c r="J253" s="21" t="s">
        <v>324</v>
      </c>
      <c r="K253" s="21" t="s">
        <v>324</v>
      </c>
      <c r="L253" s="21" t="s">
        <v>324</v>
      </c>
      <c r="M253" s="21" t="s">
        <v>324</v>
      </c>
      <c r="N253" s="21" t="s">
        <v>324</v>
      </c>
      <c r="O253" s="36" t="s">
        <v>324</v>
      </c>
      <c r="P253" s="21" t="s">
        <v>324</v>
      </c>
      <c r="Q253" s="21"/>
      <c r="R253" s="9" t="s">
        <v>324</v>
      </c>
      <c r="S253" s="36" t="s">
        <v>324</v>
      </c>
      <c r="T253" s="21" t="s">
        <v>324</v>
      </c>
      <c r="U253" s="29" t="s">
        <v>324</v>
      </c>
    </row>
    <row r="254" spans="1:21" x14ac:dyDescent="0.3">
      <c r="A254" s="48" t="s">
        <v>273</v>
      </c>
      <c r="B254" s="44" t="s">
        <v>29</v>
      </c>
      <c r="C254" s="44" t="s">
        <v>326</v>
      </c>
      <c r="D254" s="44"/>
      <c r="E254" s="44"/>
      <c r="F254" s="44">
        <v>43316</v>
      </c>
      <c r="G254" s="23"/>
      <c r="H254" s="23"/>
      <c r="I254" s="21" t="s">
        <v>324</v>
      </c>
      <c r="J254" s="21" t="s">
        <v>324</v>
      </c>
      <c r="K254" s="21" t="s">
        <v>324</v>
      </c>
      <c r="L254" s="21" t="s">
        <v>324</v>
      </c>
      <c r="M254" s="21" t="s">
        <v>324</v>
      </c>
      <c r="N254" s="21" t="s">
        <v>324</v>
      </c>
      <c r="O254" s="36" t="s">
        <v>324</v>
      </c>
      <c r="P254" s="21" t="s">
        <v>324</v>
      </c>
      <c r="Q254" s="21"/>
      <c r="R254" s="9" t="s">
        <v>324</v>
      </c>
      <c r="S254" s="36" t="s">
        <v>324</v>
      </c>
      <c r="T254" s="21" t="s">
        <v>324</v>
      </c>
      <c r="U254" s="29" t="s">
        <v>324</v>
      </c>
    </row>
    <row r="255" spans="1:21" x14ac:dyDescent="0.3">
      <c r="A255" s="48" t="s">
        <v>274</v>
      </c>
      <c r="B255" s="44" t="s">
        <v>29</v>
      </c>
      <c r="C255" s="44" t="s">
        <v>326</v>
      </c>
      <c r="D255" s="44"/>
      <c r="E255" s="44"/>
      <c r="F255" s="44">
        <v>43316</v>
      </c>
      <c r="G255" s="23"/>
      <c r="H255" s="23"/>
      <c r="I255" s="21" t="s">
        <v>324</v>
      </c>
      <c r="J255" s="21" t="s">
        <v>324</v>
      </c>
      <c r="K255" s="21" t="s">
        <v>324</v>
      </c>
      <c r="L255" s="21" t="s">
        <v>324</v>
      </c>
      <c r="M255" s="21" t="s">
        <v>324</v>
      </c>
      <c r="N255" s="21" t="s">
        <v>324</v>
      </c>
      <c r="O255" s="36" t="s">
        <v>324</v>
      </c>
      <c r="P255" s="21" t="s">
        <v>324</v>
      </c>
      <c r="Q255" s="21"/>
      <c r="R255" s="9" t="s">
        <v>324</v>
      </c>
      <c r="S255" s="36" t="s">
        <v>324</v>
      </c>
      <c r="T255" s="21" t="s">
        <v>324</v>
      </c>
      <c r="U255" s="29" t="s">
        <v>324</v>
      </c>
    </row>
    <row r="256" spans="1:21" x14ac:dyDescent="0.3">
      <c r="A256" s="48" t="s">
        <v>275</v>
      </c>
      <c r="B256" s="44" t="s">
        <v>29</v>
      </c>
      <c r="C256" s="44" t="s">
        <v>326</v>
      </c>
      <c r="D256" s="44"/>
      <c r="E256" s="44"/>
      <c r="F256" s="44">
        <v>43316</v>
      </c>
      <c r="G256" s="23"/>
      <c r="H256" s="23"/>
      <c r="I256" s="21" t="s">
        <v>324</v>
      </c>
      <c r="J256" s="21" t="s">
        <v>324</v>
      </c>
      <c r="K256" s="21" t="s">
        <v>324</v>
      </c>
      <c r="L256" s="21" t="s">
        <v>324</v>
      </c>
      <c r="M256" s="21" t="s">
        <v>324</v>
      </c>
      <c r="N256" s="21" t="s">
        <v>324</v>
      </c>
      <c r="O256" s="36" t="s">
        <v>324</v>
      </c>
      <c r="P256" s="21" t="s">
        <v>324</v>
      </c>
      <c r="Q256" s="21"/>
      <c r="R256" s="9" t="s">
        <v>324</v>
      </c>
      <c r="S256" s="36" t="s">
        <v>324</v>
      </c>
      <c r="T256" s="21" t="s">
        <v>324</v>
      </c>
      <c r="U256" s="29" t="s">
        <v>324</v>
      </c>
    </row>
    <row r="257" spans="1:22" x14ac:dyDescent="0.3">
      <c r="A257" s="48" t="s">
        <v>285</v>
      </c>
      <c r="B257" s="44" t="s">
        <v>29</v>
      </c>
      <c r="C257" s="44" t="s">
        <v>326</v>
      </c>
      <c r="D257" s="44"/>
      <c r="E257" s="44"/>
      <c r="F257" s="44">
        <v>43316</v>
      </c>
      <c r="G257" s="23"/>
      <c r="H257" s="23"/>
      <c r="I257" s="21" t="s">
        <v>324</v>
      </c>
      <c r="J257" s="21" t="s">
        <v>324</v>
      </c>
      <c r="K257" s="21" t="s">
        <v>324</v>
      </c>
      <c r="L257" s="21" t="s">
        <v>324</v>
      </c>
      <c r="M257" s="21" t="s">
        <v>324</v>
      </c>
      <c r="N257" s="21" t="s">
        <v>324</v>
      </c>
      <c r="O257" s="36" t="s">
        <v>324</v>
      </c>
      <c r="P257" s="21" t="s">
        <v>324</v>
      </c>
      <c r="Q257" s="21"/>
      <c r="R257" s="9" t="s">
        <v>324</v>
      </c>
      <c r="S257" s="36" t="s">
        <v>324</v>
      </c>
      <c r="T257" s="21" t="s">
        <v>324</v>
      </c>
      <c r="U257" s="29" t="s">
        <v>324</v>
      </c>
    </row>
    <row r="258" spans="1:22" x14ac:dyDescent="0.3">
      <c r="A258" s="48" t="s">
        <v>286</v>
      </c>
      <c r="B258" s="44" t="s">
        <v>29</v>
      </c>
      <c r="C258" s="44" t="s">
        <v>326</v>
      </c>
      <c r="D258" s="44"/>
      <c r="E258" s="44"/>
      <c r="F258" s="44">
        <v>43316</v>
      </c>
      <c r="G258" s="23"/>
      <c r="H258" s="23"/>
      <c r="I258" s="21" t="s">
        <v>324</v>
      </c>
      <c r="J258" s="21" t="s">
        <v>324</v>
      </c>
      <c r="K258" s="21" t="s">
        <v>324</v>
      </c>
      <c r="L258" s="21" t="s">
        <v>324</v>
      </c>
      <c r="M258" s="21" t="s">
        <v>324</v>
      </c>
      <c r="N258" s="21" t="s">
        <v>324</v>
      </c>
      <c r="O258" s="36" t="s">
        <v>324</v>
      </c>
      <c r="P258" s="21" t="s">
        <v>324</v>
      </c>
      <c r="Q258" s="21"/>
      <c r="R258" s="9" t="s">
        <v>324</v>
      </c>
      <c r="S258" s="36" t="s">
        <v>324</v>
      </c>
      <c r="T258" s="21" t="s">
        <v>324</v>
      </c>
      <c r="U258" s="29" t="s">
        <v>324</v>
      </c>
    </row>
    <row r="259" spans="1:22" x14ac:dyDescent="0.3">
      <c r="A259" s="48" t="s">
        <v>287</v>
      </c>
      <c r="B259" s="44" t="s">
        <v>29</v>
      </c>
      <c r="C259" s="44" t="s">
        <v>326</v>
      </c>
      <c r="D259" s="44"/>
      <c r="E259" s="44"/>
      <c r="F259" s="44">
        <v>43316</v>
      </c>
      <c r="G259" s="23"/>
      <c r="H259" s="23"/>
      <c r="I259" s="21" t="s">
        <v>324</v>
      </c>
      <c r="J259" s="21" t="s">
        <v>324</v>
      </c>
      <c r="K259" s="21" t="s">
        <v>324</v>
      </c>
      <c r="L259" s="21" t="s">
        <v>324</v>
      </c>
      <c r="M259" s="21" t="s">
        <v>324</v>
      </c>
      <c r="N259" s="21" t="s">
        <v>324</v>
      </c>
      <c r="O259" s="36" t="s">
        <v>324</v>
      </c>
      <c r="P259" s="21" t="s">
        <v>324</v>
      </c>
      <c r="Q259" s="21"/>
      <c r="R259" s="9" t="s">
        <v>324</v>
      </c>
      <c r="S259" s="36" t="s">
        <v>324</v>
      </c>
      <c r="T259" s="21" t="s">
        <v>324</v>
      </c>
      <c r="U259" s="29" t="s">
        <v>324</v>
      </c>
    </row>
    <row r="260" spans="1:22" x14ac:dyDescent="0.3">
      <c r="A260" s="46" t="s">
        <v>32</v>
      </c>
      <c r="B260" s="23" t="s">
        <v>33</v>
      </c>
      <c r="C260" s="23" t="s">
        <v>34</v>
      </c>
      <c r="D260" s="47"/>
      <c r="E260" s="47"/>
      <c r="F260" s="47">
        <v>42624</v>
      </c>
      <c r="G260" s="23"/>
      <c r="H260" s="18"/>
      <c r="I260" s="21">
        <f>[1]mol!L20</f>
        <v>17.770155728618697</v>
      </c>
      <c r="J260" s="36">
        <f>[1]mol!T20</f>
        <v>34.6875</v>
      </c>
      <c r="K260" s="36">
        <f>[1]mol!Y20</f>
        <v>88.300143933584366</v>
      </c>
      <c r="L260" s="37">
        <f>[1]mol!AC20</f>
        <v>5.6268431108257895</v>
      </c>
      <c r="M260" s="36">
        <f>[1]mol!AE20</f>
        <v>19.749022834807651</v>
      </c>
      <c r="N260" s="36">
        <f>[1]mol!AG20</f>
        <v>70.362792554518677</v>
      </c>
      <c r="O260" s="36" t="s">
        <v>324</v>
      </c>
      <c r="P260" s="21">
        <v>187.00546209444411</v>
      </c>
      <c r="Q260" s="21"/>
      <c r="R260" s="9">
        <v>0.32419765046189142</v>
      </c>
      <c r="S260" s="36">
        <v>5840.7432767761356</v>
      </c>
      <c r="T260" s="21">
        <v>72.034596857963635</v>
      </c>
      <c r="U260" s="29">
        <v>1.1202963689971706</v>
      </c>
    </row>
    <row r="261" spans="1:22" x14ac:dyDescent="0.3">
      <c r="A261" s="46" t="s">
        <v>43</v>
      </c>
      <c r="B261" s="23" t="s">
        <v>33</v>
      </c>
      <c r="C261" s="23" t="s">
        <v>34</v>
      </c>
      <c r="D261" s="47"/>
      <c r="E261" s="47"/>
      <c r="F261" s="47">
        <v>42625</v>
      </c>
      <c r="G261" s="23"/>
      <c r="H261" s="18"/>
      <c r="I261" s="21">
        <f>[1]mol!L29</f>
        <v>12.97503434153111</v>
      </c>
      <c r="J261" s="36">
        <f>[1]mol!T29</f>
        <v>24.6875</v>
      </c>
      <c r="K261" s="36">
        <f>[1]mol!Y29</f>
        <v>74.815885500376908</v>
      </c>
      <c r="L261" s="37">
        <f>[1]mol!AC29</f>
        <v>5.1153119189325365</v>
      </c>
      <c r="M261" s="36">
        <f>[1]mol!AE29</f>
        <v>16.04608105328122</v>
      </c>
      <c r="N261" s="36">
        <f>[1]mol!AG29</f>
        <v>48.904635959878235</v>
      </c>
      <c r="O261" s="36" t="s">
        <v>324</v>
      </c>
      <c r="P261" s="21">
        <v>147.48259710409724</v>
      </c>
      <c r="Q261" s="21"/>
      <c r="R261" s="9">
        <v>7.916619100008386E-2</v>
      </c>
      <c r="S261" s="36">
        <v>5969.6195113343256</v>
      </c>
      <c r="T261" s="21">
        <v>68.152062697753095</v>
      </c>
      <c r="U261" s="29">
        <v>0.98511097047397356</v>
      </c>
    </row>
    <row r="262" spans="1:22" x14ac:dyDescent="0.3">
      <c r="A262" s="42" t="s">
        <v>57</v>
      </c>
      <c r="B262" s="23" t="s">
        <v>33</v>
      </c>
      <c r="C262" s="23" t="s">
        <v>34</v>
      </c>
      <c r="D262" s="44"/>
      <c r="E262" s="44"/>
      <c r="F262" s="44">
        <v>42657</v>
      </c>
      <c r="G262" s="23"/>
      <c r="H262" s="18"/>
      <c r="I262" s="21">
        <f>[1]mol!L43</f>
        <v>22.001145187813623</v>
      </c>
      <c r="J262" s="36">
        <f>[1]mol!T43</f>
        <v>30</v>
      </c>
      <c r="K262" s="36">
        <f>[1]mol!Y43</f>
        <v>53.93703373282986</v>
      </c>
      <c r="L262" s="37">
        <f>[1]mol!AC43</f>
        <v>5.1153119189325365</v>
      </c>
      <c r="M262" s="36">
        <f>[1]mol!AE43</f>
        <v>15.634643077556058</v>
      </c>
      <c r="N262" s="36">
        <f>[1]mol!AG43</f>
        <v>146.96342132840959</v>
      </c>
      <c r="O262" s="36" t="s">
        <v>324</v>
      </c>
      <c r="P262" s="21">
        <v>302.24732927588008</v>
      </c>
      <c r="Q262" s="21"/>
      <c r="R262" s="9">
        <v>0.49272238300179838</v>
      </c>
      <c r="S262" s="36">
        <v>1062.1460635115525</v>
      </c>
      <c r="T262" s="21">
        <v>17.491048377659791</v>
      </c>
      <c r="U262" s="29">
        <v>0.30963184816312606</v>
      </c>
    </row>
    <row r="263" spans="1:22" x14ac:dyDescent="0.3">
      <c r="A263" s="46" t="s">
        <v>66</v>
      </c>
      <c r="B263" s="23" t="s">
        <v>33</v>
      </c>
      <c r="C263" s="23" t="s">
        <v>34</v>
      </c>
      <c r="D263" s="47"/>
      <c r="E263" s="47"/>
      <c r="F263" s="47">
        <v>42679</v>
      </c>
      <c r="G263" s="23"/>
      <c r="H263" s="18"/>
      <c r="I263" s="21">
        <f>[1]mol!L52</f>
        <v>20.026683440189323</v>
      </c>
      <c r="J263" s="36">
        <f>[1]mol!T52</f>
        <v>18.75</v>
      </c>
      <c r="K263" s="36">
        <f>[1]mol!Y52</f>
        <v>45.2375121630186</v>
      </c>
      <c r="L263" s="37">
        <f>[1]mol!AC52</f>
        <v>5.1153119189325365</v>
      </c>
      <c r="M263" s="36">
        <f>[1]mol!AE52</f>
        <v>15.223205101830899</v>
      </c>
      <c r="N263" s="36">
        <f>[1]mol!AG52</f>
        <v>133.48969509456558</v>
      </c>
      <c r="O263" s="36" t="s">
        <v>324</v>
      </c>
      <c r="P263" s="21">
        <v>290.25194103455476</v>
      </c>
      <c r="Q263" s="21"/>
      <c r="R263" s="9">
        <v>0.12759793326567265</v>
      </c>
      <c r="S263" s="36">
        <v>3521.2514296528843</v>
      </c>
      <c r="T263" s="21">
        <v>20.597046723039849</v>
      </c>
      <c r="U263" s="29">
        <v>0.45594714553725996</v>
      </c>
    </row>
    <row r="264" spans="1:22" x14ac:dyDescent="0.3">
      <c r="A264" s="49" t="s">
        <v>86</v>
      </c>
      <c r="B264" s="23" t="s">
        <v>33</v>
      </c>
      <c r="C264" s="23" t="s">
        <v>34</v>
      </c>
      <c r="D264" s="44"/>
      <c r="E264" s="44"/>
      <c r="F264" s="44">
        <v>42695</v>
      </c>
      <c r="G264" s="23"/>
      <c r="H264" s="18"/>
      <c r="I264" s="21">
        <f>[1]mol!L72</f>
        <v>2.820659639463285</v>
      </c>
      <c r="J264" s="36">
        <f>[1]mol!T72</f>
        <v>3.4375</v>
      </c>
      <c r="K264" s="36">
        <f>[1]mol!Y72</f>
        <v>12.179330197735776</v>
      </c>
      <c r="L264" s="37">
        <f>[1]mol!AC72</f>
        <v>3.3249527473061486</v>
      </c>
      <c r="M264" s="36">
        <f>[1]mol!AE72</f>
        <v>11.520263320304464</v>
      </c>
      <c r="N264" s="36">
        <f>[1]mol!AG72</f>
        <v>15.968860721592895</v>
      </c>
      <c r="O264" s="36" t="s">
        <v>324</v>
      </c>
      <c r="P264" s="21">
        <v>60.78687138937336</v>
      </c>
      <c r="Q264" s="21"/>
      <c r="R264" s="9">
        <v>2.6588733754563425E-2</v>
      </c>
      <c r="S264" s="36">
        <v>2443.9089408876616</v>
      </c>
      <c r="T264" s="21">
        <v>9.5147617275382874</v>
      </c>
      <c r="U264" s="29" t="s">
        <v>374</v>
      </c>
    </row>
    <row r="265" spans="1:22" x14ac:dyDescent="0.3">
      <c r="A265" s="49" t="s">
        <v>109</v>
      </c>
      <c r="B265" s="23" t="s">
        <v>33</v>
      </c>
      <c r="C265" s="23" t="s">
        <v>34</v>
      </c>
      <c r="D265" s="44"/>
      <c r="E265" s="44"/>
      <c r="F265" s="44">
        <v>42698</v>
      </c>
      <c r="G265" s="23"/>
      <c r="H265" s="18"/>
      <c r="I265" s="21" t="s">
        <v>324</v>
      </c>
      <c r="J265" s="21" t="s">
        <v>324</v>
      </c>
      <c r="K265" s="36">
        <f>[1]mol!Y95</f>
        <v>11.744354119245212</v>
      </c>
      <c r="L265" s="37">
        <f>[1]mol!AC95</f>
        <v>2.8134215554128947</v>
      </c>
      <c r="M265" s="36">
        <f>[1]mol!AE95</f>
        <v>10.697387368854146</v>
      </c>
      <c r="N265" s="36">
        <f>[1]mol!AG95</f>
        <v>17.964968311792003</v>
      </c>
      <c r="O265" s="36" t="s">
        <v>324</v>
      </c>
      <c r="P265" s="21">
        <v>71.882487035950405</v>
      </c>
      <c r="Q265" s="21"/>
      <c r="R265" s="9">
        <v>3.7877818594760061E-2</v>
      </c>
      <c r="S265" s="36">
        <v>1878.6131470326541</v>
      </c>
      <c r="T265" s="21">
        <v>10.710420340210865</v>
      </c>
      <c r="U265" s="29" t="s">
        <v>374</v>
      </c>
    </row>
    <row r="266" spans="1:22" x14ac:dyDescent="0.3">
      <c r="A266" s="49" t="s">
        <v>126</v>
      </c>
      <c r="B266" s="23" t="s">
        <v>33</v>
      </c>
      <c r="C266" s="23" t="s">
        <v>34</v>
      </c>
      <c r="D266" s="44"/>
      <c r="E266" s="44"/>
      <c r="F266" s="44">
        <v>42771</v>
      </c>
      <c r="G266" s="23"/>
      <c r="H266" s="18"/>
      <c r="I266" s="21">
        <f>[1]mol!L113</f>
        <v>5.9233852428728975</v>
      </c>
      <c r="J266" s="36">
        <f>[1]mol!T113</f>
        <v>10.3125</v>
      </c>
      <c r="K266" s="36">
        <f>[1]mol!Y113</f>
        <v>16.094114904150846</v>
      </c>
      <c r="L266" s="37">
        <f>[1]mol!AC113</f>
        <v>3.3249527473061486</v>
      </c>
      <c r="M266" s="36">
        <f>[1]mol!AE113</f>
        <v>15.223205101830899</v>
      </c>
      <c r="N266" s="36">
        <f>[1]mol!AG113</f>
        <v>80.09381705673934</v>
      </c>
      <c r="O266" s="36" t="s">
        <v>324</v>
      </c>
      <c r="P266" s="21">
        <v>183.50472672572457</v>
      </c>
      <c r="Q266" s="21"/>
      <c r="R266" s="9">
        <v>0.12303607653048734</v>
      </c>
      <c r="S266" s="36">
        <v>1022.3515219562867</v>
      </c>
      <c r="T266" s="21">
        <v>24.545038600307393</v>
      </c>
      <c r="U266" s="29">
        <v>0.10023839025167469</v>
      </c>
    </row>
    <row r="267" spans="1:22" x14ac:dyDescent="0.3">
      <c r="A267" s="42" t="s">
        <v>175</v>
      </c>
      <c r="B267" s="23" t="s">
        <v>33</v>
      </c>
      <c r="C267" s="23" t="s">
        <v>34</v>
      </c>
      <c r="D267" s="44"/>
      <c r="E267" s="44"/>
      <c r="F267" s="44">
        <v>42861</v>
      </c>
      <c r="G267" s="23"/>
      <c r="H267" s="18"/>
      <c r="I267" s="21">
        <f>[1]mol!L159</f>
        <v>14.94949608915541</v>
      </c>
      <c r="J267" s="36">
        <f>[1]mol!T159</f>
        <v>62.812499999999993</v>
      </c>
      <c r="K267" s="36">
        <f>[1]mol!Y159</f>
        <v>27.838469023396062</v>
      </c>
      <c r="L267" s="37">
        <f>[1]mol!AC159</f>
        <v>4.348015131092656</v>
      </c>
      <c r="M267" s="36">
        <f>[1]mol!AE159</f>
        <v>29.623534252211478</v>
      </c>
      <c r="N267" s="36">
        <f>[1]mol!AG159</f>
        <v>86.581166724886472</v>
      </c>
      <c r="O267" s="36" t="s">
        <v>324</v>
      </c>
      <c r="P267" s="21">
        <v>124.02139001952922</v>
      </c>
      <c r="Q267" s="21"/>
      <c r="R267" s="9">
        <v>0.2124187939432714</v>
      </c>
      <c r="S267" s="36">
        <v>3072.1499261338367</v>
      </c>
      <c r="T267" s="21">
        <v>17.379401084455328</v>
      </c>
      <c r="U267" s="29">
        <v>0.42121389093436529</v>
      </c>
    </row>
    <row r="268" spans="1:22" x14ac:dyDescent="0.3">
      <c r="A268" s="49" t="s">
        <v>195</v>
      </c>
      <c r="B268" s="23" t="s">
        <v>33</v>
      </c>
      <c r="C268" s="23" t="s">
        <v>34</v>
      </c>
      <c r="D268" s="44"/>
      <c r="E268" s="44"/>
      <c r="F268" s="44">
        <v>42914</v>
      </c>
      <c r="G268" s="23"/>
      <c r="H268" s="18"/>
      <c r="I268" s="21">
        <f>[1]mol!L179</f>
        <v>17.206023800726037</v>
      </c>
      <c r="J268" s="36">
        <f>[1]mol!T179</f>
        <v>20.9375</v>
      </c>
      <c r="K268" s="36">
        <f>[1]mol!Y179</f>
        <v>16.094114904150846</v>
      </c>
      <c r="L268" s="37">
        <f>[1]mol!AC179</f>
        <v>6.3941398986656708</v>
      </c>
      <c r="M268" s="36">
        <f>[1]mol!AE179</f>
        <v>13.166015223205102</v>
      </c>
      <c r="N268" s="36">
        <f>[1]mol!AG179</f>
        <v>45.1619342282549</v>
      </c>
      <c r="O268" s="36" t="s">
        <v>324</v>
      </c>
      <c r="P268" s="21">
        <v>80.063129905010484</v>
      </c>
      <c r="Q268" s="21"/>
      <c r="R268" s="9">
        <v>0.22155712460624694</v>
      </c>
      <c r="S268" s="36">
        <v>4318.3746012294723</v>
      </c>
      <c r="T268" s="21">
        <v>86.266056451635208</v>
      </c>
      <c r="U268" s="29">
        <v>0.32020067842831534</v>
      </c>
    </row>
    <row r="269" spans="1:22" x14ac:dyDescent="0.3">
      <c r="A269" s="42" t="s">
        <v>199</v>
      </c>
      <c r="B269" s="23" t="s">
        <v>33</v>
      </c>
      <c r="C269" s="23" t="s">
        <v>34</v>
      </c>
      <c r="D269" s="44"/>
      <c r="E269" s="44"/>
      <c r="F269" s="44">
        <v>42987</v>
      </c>
      <c r="G269" s="23"/>
      <c r="H269" s="18"/>
      <c r="I269" s="21">
        <f>[1]mol!L183</f>
        <v>17.206023800726037</v>
      </c>
      <c r="J269" s="36">
        <f>[1]mol!T183</f>
        <v>20.9375</v>
      </c>
      <c r="K269" s="36">
        <f>[1]mol!Y183</f>
        <v>16.52909098264141</v>
      </c>
      <c r="L269" s="37">
        <f>[1]mol!AC183</f>
        <v>5.8826087067724178</v>
      </c>
      <c r="M269" s="36">
        <f>[1]mol!AE183</f>
        <v>13.988891174655421</v>
      </c>
      <c r="N269" s="36">
        <f>[1]mol!AG183</f>
        <v>45.910474574579574</v>
      </c>
      <c r="O269" s="36" t="s">
        <v>324</v>
      </c>
      <c r="P269" s="21">
        <v>83.129407387157769</v>
      </c>
      <c r="Q269" s="21"/>
      <c r="R269" s="9">
        <v>0.24781683632224957</v>
      </c>
      <c r="S269" s="36">
        <v>5249.6292440871284</v>
      </c>
      <c r="T269" s="21">
        <v>39.193373781540025</v>
      </c>
      <c r="U269" s="29">
        <v>0.25106585044257901</v>
      </c>
      <c r="V269" s="21"/>
    </row>
    <row r="270" spans="1:22" x14ac:dyDescent="0.3">
      <c r="A270" s="48" t="s">
        <v>206</v>
      </c>
      <c r="B270" s="23" t="s">
        <v>33</v>
      </c>
      <c r="C270" s="23" t="s">
        <v>34</v>
      </c>
      <c r="D270" s="44"/>
      <c r="E270" s="44"/>
      <c r="F270" s="44">
        <v>43044</v>
      </c>
      <c r="G270" s="23"/>
      <c r="H270" s="18"/>
      <c r="I270" s="21">
        <f>[1]mol!L192</f>
        <v>10.859539611933647</v>
      </c>
      <c r="J270" s="36">
        <f>[1]mol!T192</f>
        <v>14.687500000000002</v>
      </c>
      <c r="K270" s="21" t="s">
        <v>324</v>
      </c>
      <c r="L270" s="21" t="s">
        <v>324</v>
      </c>
      <c r="M270" s="21" t="s">
        <v>324</v>
      </c>
      <c r="N270" s="21" t="s">
        <v>324</v>
      </c>
      <c r="O270" s="36" t="s">
        <v>324</v>
      </c>
      <c r="P270" s="21">
        <v>184.95579926774693</v>
      </c>
      <c r="Q270" s="21"/>
      <c r="R270" s="9">
        <v>0.23286433670228254</v>
      </c>
      <c r="S270" s="36">
        <v>1686.4031867908659</v>
      </c>
      <c r="T270" s="21">
        <v>66.591364207967189</v>
      </c>
      <c r="U270" s="29">
        <v>0.28534726744604155</v>
      </c>
    </row>
    <row r="271" spans="1:22" x14ac:dyDescent="0.3">
      <c r="A271" s="48" t="s">
        <v>224</v>
      </c>
      <c r="B271" s="44" t="s">
        <v>33</v>
      </c>
      <c r="C271" s="23" t="s">
        <v>34</v>
      </c>
      <c r="D271" s="44"/>
      <c r="E271" s="44"/>
      <c r="F271" s="44" t="s">
        <v>225</v>
      </c>
      <c r="G271" s="23"/>
      <c r="H271" s="23"/>
      <c r="I271" s="21" t="s">
        <v>324</v>
      </c>
      <c r="J271" s="21" t="s">
        <v>324</v>
      </c>
      <c r="K271" s="36">
        <f>[1]mol!Y210</f>
        <v>24.476103936664003</v>
      </c>
      <c r="L271" s="37">
        <f>[1]mol!AC210</f>
        <v>2.9029395139942147</v>
      </c>
      <c r="M271" s="36">
        <f>[1]mol!AE210</f>
        <v>5.1882328738942602</v>
      </c>
      <c r="N271" s="36">
        <f>[1]mol!AG210</f>
        <v>23.601477119616746</v>
      </c>
      <c r="O271" s="36" t="s">
        <v>324</v>
      </c>
      <c r="P271" s="21" t="s">
        <v>324</v>
      </c>
      <c r="Q271" s="21"/>
      <c r="R271" s="9">
        <v>3.4225131812455428E-2</v>
      </c>
      <c r="S271" s="36">
        <v>1986.4374380525269</v>
      </c>
      <c r="T271" s="21">
        <v>51.42494122994966</v>
      </c>
      <c r="U271" s="29">
        <v>8.3627794761644711E-2</v>
      </c>
    </row>
    <row r="272" spans="1:22" x14ac:dyDescent="0.3">
      <c r="A272" s="48" t="s">
        <v>246</v>
      </c>
      <c r="B272" s="44" t="s">
        <v>33</v>
      </c>
      <c r="C272" s="23" t="s">
        <v>34</v>
      </c>
      <c r="D272" s="44"/>
      <c r="E272" s="44"/>
      <c r="F272" s="23" t="s">
        <v>247</v>
      </c>
      <c r="G272" s="23"/>
      <c r="H272" s="23"/>
      <c r="I272" s="21">
        <f>[1]mol!L230</f>
        <v>7.5819331108773094</v>
      </c>
      <c r="J272" s="36">
        <f>[1]mol!T230</f>
        <v>5.921875</v>
      </c>
      <c r="K272" s="36">
        <f>[1]mol!Y230</f>
        <v>5.4741739478037417</v>
      </c>
      <c r="L272" s="37">
        <f>[1]mol!AC230</f>
        <v>3.3313468872048144</v>
      </c>
      <c r="M272" s="36">
        <f>[1]mol!AE230</f>
        <v>2.0510183089899194</v>
      </c>
      <c r="N272" s="36">
        <f>[1]mol!AG230</f>
        <v>9.0249014421877352</v>
      </c>
      <c r="O272" s="36" t="s">
        <v>324</v>
      </c>
      <c r="P272" s="21">
        <v>11.531677226486554</v>
      </c>
      <c r="Q272" s="21"/>
      <c r="R272" s="9">
        <v>3.4264980949331725E-2</v>
      </c>
      <c r="S272" s="36">
        <v>2811.5172828020054</v>
      </c>
      <c r="T272" s="21">
        <v>19.258751038037886</v>
      </c>
      <c r="U272" s="29">
        <v>0.10471294086282643</v>
      </c>
    </row>
    <row r="273" spans="1:21" x14ac:dyDescent="0.3">
      <c r="A273" s="48" t="s">
        <v>266</v>
      </c>
      <c r="B273" s="44" t="s">
        <v>33</v>
      </c>
      <c r="C273" s="23" t="s">
        <v>34</v>
      </c>
      <c r="D273" s="44"/>
      <c r="E273" s="44"/>
      <c r="F273" s="44">
        <v>43253</v>
      </c>
      <c r="G273" s="23"/>
      <c r="H273" s="23"/>
      <c r="I273" s="21">
        <f>[1]mol!L249</f>
        <v>4.2422720977527808</v>
      </c>
      <c r="J273" s="36">
        <f>[1]mol!T249</f>
        <v>7.4468750000000012</v>
      </c>
      <c r="K273" s="36">
        <f>[1]mol!Y249</f>
        <v>6.4463454832301492</v>
      </c>
      <c r="L273" s="37">
        <f>[1]mol!AC249</f>
        <v>3.501431008509321</v>
      </c>
      <c r="M273" s="36">
        <f>[1]mol!AE249</f>
        <v>6.986216827813208</v>
      </c>
      <c r="N273" s="36">
        <f>[1]mol!AG249</f>
        <v>22.798043814561602</v>
      </c>
      <c r="O273" s="36" t="s">
        <v>324</v>
      </c>
      <c r="P273" s="21">
        <v>50.380275678736304</v>
      </c>
      <c r="Q273" s="21"/>
      <c r="R273" s="9">
        <v>5.1682252085031993E-2</v>
      </c>
      <c r="S273" s="36">
        <v>2631.4771699811654</v>
      </c>
      <c r="T273" s="21">
        <v>6.4608996052404208</v>
      </c>
      <c r="U273" s="29">
        <v>0.15076245085987269</v>
      </c>
    </row>
    <row r="274" spans="1:21" x14ac:dyDescent="0.3">
      <c r="A274" s="48" t="s">
        <v>280</v>
      </c>
      <c r="B274" s="44" t="s">
        <v>33</v>
      </c>
      <c r="C274" s="23" t="s">
        <v>34</v>
      </c>
      <c r="D274" s="44"/>
      <c r="E274" s="44"/>
      <c r="F274" s="44">
        <v>43318</v>
      </c>
      <c r="G274" s="23"/>
      <c r="H274" s="23"/>
      <c r="I274" s="21">
        <f>[1]mol!L266</f>
        <v>9.3363834066234723</v>
      </c>
      <c r="J274" s="36">
        <f>[1]mol!T266</f>
        <v>18.878125000000001</v>
      </c>
      <c r="K274" s="36">
        <f>[1]mol!Y266</f>
        <v>2.2227277610867788</v>
      </c>
      <c r="L274" s="37">
        <f>[1]mol!AC266</f>
        <v>3.5346805359823823</v>
      </c>
      <c r="M274" s="36">
        <f>[1]mol!AE266</f>
        <v>3.867516971816499</v>
      </c>
      <c r="N274" s="36">
        <f>[1]mol!AG266</f>
        <v>49.229003443285592</v>
      </c>
      <c r="O274" s="36" t="s">
        <v>324</v>
      </c>
      <c r="P274" s="21">
        <v>64.857815720649853</v>
      </c>
      <c r="Q274" s="21"/>
      <c r="R274" s="9">
        <v>0.2455447789824505</v>
      </c>
      <c r="S274" s="36">
        <v>4261.4745751069295</v>
      </c>
      <c r="T274" s="21">
        <v>34.866288679343064</v>
      </c>
      <c r="U274" s="29">
        <v>0.9738586339759967</v>
      </c>
    </row>
    <row r="275" spans="1:21" x14ac:dyDescent="0.3">
      <c r="A275" s="48"/>
      <c r="B275" s="44"/>
      <c r="C275" s="44"/>
      <c r="D275" s="44"/>
      <c r="E275" s="44"/>
      <c r="F275" s="44"/>
      <c r="G275" s="23"/>
      <c r="H275" s="23"/>
      <c r="I275" s="21"/>
      <c r="J275" s="21"/>
      <c r="K275" s="21"/>
      <c r="L275" s="29"/>
      <c r="M275" s="21"/>
      <c r="N275" s="21"/>
      <c r="O275" s="36"/>
      <c r="P275" s="21"/>
      <c r="Q275" s="21"/>
      <c r="S275" s="37"/>
    </row>
    <row r="276" spans="1:21" x14ac:dyDescent="0.3">
      <c r="A276" s="48"/>
      <c r="B276" s="44"/>
      <c r="C276" s="44"/>
      <c r="D276" s="44"/>
      <c r="E276" s="44"/>
      <c r="F276" s="44"/>
      <c r="G276" s="23"/>
      <c r="H276" s="23"/>
      <c r="I276" s="21"/>
      <c r="J276" s="21"/>
      <c r="K276" s="21"/>
      <c r="L276" s="29"/>
      <c r="M276" s="21"/>
      <c r="N276" s="21"/>
      <c r="O276" s="36"/>
      <c r="P276" s="21"/>
      <c r="Q276" s="21"/>
      <c r="S276" s="37"/>
    </row>
    <row r="277" spans="1:21" x14ac:dyDescent="0.3">
      <c r="A277" s="48"/>
      <c r="B277" s="44"/>
      <c r="C277" s="44"/>
      <c r="D277" s="44"/>
      <c r="E277" s="44"/>
      <c r="F277" s="44"/>
      <c r="G277" s="23"/>
      <c r="H277" s="23"/>
      <c r="I277" s="21"/>
      <c r="J277" s="21"/>
      <c r="K277" s="21"/>
      <c r="L277" s="29"/>
      <c r="M277" s="21"/>
      <c r="N277" s="21"/>
      <c r="O277" s="36"/>
      <c r="P277" s="21"/>
      <c r="Q277" s="21"/>
      <c r="S277" s="103"/>
    </row>
    <row r="278" spans="1:21" x14ac:dyDescent="0.3">
      <c r="A278" s="48"/>
      <c r="B278" s="44"/>
      <c r="C278" s="44"/>
      <c r="D278" s="44"/>
      <c r="E278" s="44"/>
      <c r="F278" s="44"/>
      <c r="G278" s="23"/>
      <c r="H278" s="23"/>
      <c r="I278" s="21"/>
      <c r="J278" s="21"/>
      <c r="K278" s="21"/>
      <c r="L278" s="29"/>
      <c r="M278" s="21"/>
      <c r="N278" s="21"/>
      <c r="O278" s="36"/>
      <c r="P278" s="21"/>
      <c r="Q278" s="21"/>
      <c r="S278" s="3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R18" sqref="R18"/>
    </sheetView>
  </sheetViews>
  <sheetFormatPr defaultColWidth="9.1796875" defaultRowHeight="14" x14ac:dyDescent="0.3"/>
  <cols>
    <col min="1" max="1" width="12.54296875" style="7" bestFit="1" customWidth="1"/>
    <col min="2" max="2" width="12.90625" style="7" customWidth="1"/>
    <col min="3" max="3" width="14.6328125" style="7" customWidth="1"/>
    <col min="4" max="4" width="13.81640625" style="7" customWidth="1"/>
    <col min="5" max="5" width="13.26953125" style="7" customWidth="1"/>
    <col min="6" max="6" width="5.7265625" style="7" customWidth="1"/>
    <col min="7" max="7" width="7" style="7" customWidth="1"/>
    <col min="8" max="8" width="6.453125" style="7" customWidth="1"/>
    <col min="9" max="9" width="6.26953125" style="7" customWidth="1"/>
    <col min="10" max="10" width="7.1796875" style="7" customWidth="1"/>
    <col min="11" max="12" width="6.1796875" style="7" customWidth="1"/>
    <col min="13" max="13" width="6" style="7" customWidth="1"/>
    <col min="14" max="14" width="6.1796875" style="7" customWidth="1"/>
    <col min="15" max="15" width="5.54296875" style="7" customWidth="1"/>
    <col min="16" max="16" width="3.08984375" style="7" customWidth="1"/>
    <col min="17" max="17" width="12.90625" style="7" bestFit="1" customWidth="1"/>
    <col min="18" max="18" width="16.1796875" style="7" customWidth="1"/>
    <col min="19" max="19" width="5.6328125" style="7" customWidth="1"/>
    <col min="20" max="20" width="4.6328125" style="7" customWidth="1"/>
    <col min="21" max="21" width="9.1796875" style="7" customWidth="1"/>
    <col min="22" max="16384" width="9.1796875" style="7"/>
  </cols>
  <sheetData>
    <row r="1" spans="1:20" ht="57.75" customHeight="1" x14ac:dyDescent="0.3">
      <c r="A1" s="39" t="s">
        <v>0</v>
      </c>
      <c r="B1" s="39" t="s">
        <v>2</v>
      </c>
      <c r="C1" s="39" t="s">
        <v>5</v>
      </c>
      <c r="D1" s="79" t="s">
        <v>379</v>
      </c>
      <c r="E1" s="79" t="s">
        <v>380</v>
      </c>
      <c r="F1" s="41" t="s">
        <v>8</v>
      </c>
      <c r="G1" s="41" t="s">
        <v>9</v>
      </c>
      <c r="H1" s="41" t="s">
        <v>10</v>
      </c>
      <c r="I1" s="41" t="s">
        <v>11</v>
      </c>
      <c r="J1" s="41" t="s">
        <v>12</v>
      </c>
      <c r="K1" s="41" t="s">
        <v>13</v>
      </c>
      <c r="L1" s="41" t="s">
        <v>376</v>
      </c>
      <c r="M1" s="105" t="s">
        <v>373</v>
      </c>
      <c r="N1" s="105" t="s">
        <v>375</v>
      </c>
      <c r="O1" s="105" t="s">
        <v>377</v>
      </c>
      <c r="P1" s="41"/>
      <c r="Q1" s="80" t="s">
        <v>304</v>
      </c>
      <c r="R1" s="6"/>
      <c r="S1" s="6"/>
    </row>
    <row r="2" spans="1:20" x14ac:dyDescent="0.3">
      <c r="A2" s="39"/>
      <c r="B2" s="39"/>
      <c r="C2" s="39"/>
      <c r="D2" s="79"/>
      <c r="E2" s="79"/>
      <c r="F2" s="41"/>
      <c r="G2" s="41"/>
      <c r="H2" s="41"/>
      <c r="I2" s="41"/>
      <c r="J2" s="41"/>
      <c r="K2" s="41"/>
      <c r="L2" s="41"/>
      <c r="M2" s="105"/>
      <c r="N2" s="105"/>
      <c r="O2" s="105"/>
      <c r="P2" s="41"/>
      <c r="Q2" s="80"/>
      <c r="R2" s="8"/>
      <c r="S2" s="8" t="s">
        <v>332</v>
      </c>
    </row>
    <row r="3" spans="1:20" x14ac:dyDescent="0.3">
      <c r="A3" s="27" t="s">
        <v>32</v>
      </c>
      <c r="B3" s="35" t="s">
        <v>34</v>
      </c>
      <c r="C3" s="28">
        <v>42624</v>
      </c>
      <c r="D3" s="71">
        <v>12.2</v>
      </c>
      <c r="E3" s="69">
        <v>3.8</v>
      </c>
      <c r="F3" s="74">
        <v>17.770155728618697</v>
      </c>
      <c r="G3" s="75">
        <v>34.6875</v>
      </c>
      <c r="H3" s="75">
        <v>88.300143933584366</v>
      </c>
      <c r="I3" s="76">
        <v>5.6268431108257895</v>
      </c>
      <c r="J3" s="75">
        <v>19.749022834807651</v>
      </c>
      <c r="K3" s="75">
        <v>70.362792554518677</v>
      </c>
      <c r="L3" s="106">
        <v>0.32419765046189142</v>
      </c>
      <c r="M3" s="107">
        <v>5840.7432767761356</v>
      </c>
      <c r="N3" s="107">
        <v>72.034596857963635</v>
      </c>
      <c r="O3" s="108">
        <v>1.1202963689971706</v>
      </c>
      <c r="P3" s="75"/>
      <c r="Q3" s="77">
        <f>H3/F3</f>
        <v>4.9690135124352164</v>
      </c>
      <c r="R3" s="8"/>
      <c r="S3" s="8"/>
    </row>
    <row r="4" spans="1:20" x14ac:dyDescent="0.3">
      <c r="A4" s="27" t="s">
        <v>43</v>
      </c>
      <c r="B4" s="35" t="s">
        <v>34</v>
      </c>
      <c r="C4" s="28">
        <v>42625</v>
      </c>
      <c r="D4" s="71">
        <v>18</v>
      </c>
      <c r="E4" s="69">
        <v>15.3</v>
      </c>
      <c r="F4" s="74">
        <v>12.97503434153111</v>
      </c>
      <c r="G4" s="75">
        <v>24.6875</v>
      </c>
      <c r="H4" s="75">
        <v>74.815885500376908</v>
      </c>
      <c r="I4" s="76">
        <v>5.1153119189325365</v>
      </c>
      <c r="J4" s="75">
        <v>16.04608105328122</v>
      </c>
      <c r="K4" s="75">
        <v>48.904635959878235</v>
      </c>
      <c r="L4" s="106">
        <v>7.916619100008386E-2</v>
      </c>
      <c r="M4" s="107">
        <v>5969.6195113343256</v>
      </c>
      <c r="N4" s="107">
        <v>68.152062697753095</v>
      </c>
      <c r="O4" s="108">
        <v>0.98511097047397356</v>
      </c>
      <c r="P4" s="75"/>
      <c r="Q4" s="77">
        <f t="shared" ref="Q4:Q14" si="0">H4/F4</f>
        <v>5.7661416171287225</v>
      </c>
      <c r="R4" s="8"/>
      <c r="S4" s="8"/>
    </row>
    <row r="5" spans="1:20" x14ac:dyDescent="0.3">
      <c r="A5" s="25" t="s">
        <v>57</v>
      </c>
      <c r="B5" s="35" t="s">
        <v>34</v>
      </c>
      <c r="C5" s="26">
        <v>42657</v>
      </c>
      <c r="D5" s="21">
        <v>54.20000000000077</v>
      </c>
      <c r="E5" s="69">
        <v>53.7</v>
      </c>
      <c r="F5" s="74">
        <v>22.001145187813623</v>
      </c>
      <c r="G5" s="75">
        <v>30</v>
      </c>
      <c r="H5" s="75">
        <v>53.93703373282986</v>
      </c>
      <c r="I5" s="76">
        <v>5.1153119189325365</v>
      </c>
      <c r="J5" s="75">
        <v>15.634643077556058</v>
      </c>
      <c r="K5" s="75">
        <v>146.96342132840959</v>
      </c>
      <c r="L5" s="106">
        <v>0.49272238300179838</v>
      </c>
      <c r="M5" s="107">
        <v>1062.1460635115525</v>
      </c>
      <c r="N5" s="107">
        <v>17.491048377659791</v>
      </c>
      <c r="O5" s="108">
        <v>0.30963184816312606</v>
      </c>
      <c r="P5" s="75"/>
      <c r="Q5" s="77">
        <f t="shared" si="0"/>
        <v>2.4515557382306374</v>
      </c>
      <c r="R5" s="8"/>
      <c r="S5" s="8"/>
    </row>
    <row r="6" spans="1:20" x14ac:dyDescent="0.3">
      <c r="A6" s="27" t="s">
        <v>66</v>
      </c>
      <c r="B6" s="35" t="s">
        <v>34</v>
      </c>
      <c r="C6" s="28">
        <v>42679</v>
      </c>
      <c r="D6" s="72">
        <v>36.799999999998704</v>
      </c>
      <c r="E6" s="69">
        <v>59.9</v>
      </c>
      <c r="F6" s="74">
        <v>20.026683440189323</v>
      </c>
      <c r="G6" s="75">
        <v>18.75</v>
      </c>
      <c r="H6" s="75">
        <v>45.2375121630186</v>
      </c>
      <c r="I6" s="76">
        <v>5.1153119189325365</v>
      </c>
      <c r="J6" s="75">
        <v>15.223205101830899</v>
      </c>
      <c r="K6" s="75">
        <v>133.48969509456558</v>
      </c>
      <c r="L6" s="106">
        <v>0.12759793326567265</v>
      </c>
      <c r="M6" s="107">
        <v>3521.2514296528843</v>
      </c>
      <c r="N6" s="107">
        <v>20.597046723039849</v>
      </c>
      <c r="O6" s="108">
        <v>0.45594714553725996</v>
      </c>
      <c r="P6" s="75"/>
      <c r="Q6" s="77">
        <f t="shared" si="0"/>
        <v>2.2588618978335906</v>
      </c>
      <c r="R6" s="8"/>
      <c r="S6" s="8"/>
    </row>
    <row r="7" spans="1:20" x14ac:dyDescent="0.3">
      <c r="A7" s="30" t="s">
        <v>86</v>
      </c>
      <c r="B7" s="35" t="s">
        <v>34</v>
      </c>
      <c r="C7" s="26">
        <v>42695</v>
      </c>
      <c r="D7" s="72">
        <v>63.999999999996362</v>
      </c>
      <c r="E7" s="69">
        <v>67</v>
      </c>
      <c r="F7" s="74">
        <v>2.820659639463285</v>
      </c>
      <c r="G7" s="75">
        <v>3.4375</v>
      </c>
      <c r="H7" s="75">
        <v>12.179330197735776</v>
      </c>
      <c r="I7" s="76">
        <v>3.3249527473061486</v>
      </c>
      <c r="J7" s="75">
        <v>11.520263320304464</v>
      </c>
      <c r="K7" s="75">
        <v>15.968860721592895</v>
      </c>
      <c r="L7" s="106">
        <v>2.6588733754563425E-2</v>
      </c>
      <c r="M7" s="107">
        <v>2443.9089408876616</v>
      </c>
      <c r="N7" s="107">
        <v>9.5147617275382874</v>
      </c>
      <c r="O7" s="108" t="s">
        <v>374</v>
      </c>
      <c r="P7" s="75"/>
      <c r="Q7" s="77">
        <f t="shared" si="0"/>
        <v>4.3179013970126716</v>
      </c>
      <c r="R7" s="8"/>
      <c r="S7" s="8"/>
    </row>
    <row r="8" spans="1:20" x14ac:dyDescent="0.3">
      <c r="A8" s="30" t="s">
        <v>126</v>
      </c>
      <c r="B8" s="35" t="s">
        <v>34</v>
      </c>
      <c r="C8" s="26">
        <v>42771</v>
      </c>
      <c r="D8" s="62">
        <v>26.4</v>
      </c>
      <c r="E8" s="61">
        <v>23.4</v>
      </c>
      <c r="F8" s="74">
        <v>5.9233852428728975</v>
      </c>
      <c r="G8" s="75">
        <v>10.3125</v>
      </c>
      <c r="H8" s="75">
        <v>16.094114904150846</v>
      </c>
      <c r="I8" s="76">
        <v>3.3249527473061486</v>
      </c>
      <c r="J8" s="75">
        <v>15.223205101830899</v>
      </c>
      <c r="K8" s="75">
        <v>80.09381705673934</v>
      </c>
      <c r="L8" s="106">
        <v>0.12303607653048734</v>
      </c>
      <c r="M8" s="107">
        <v>1022.3515219562867</v>
      </c>
      <c r="N8" s="107">
        <v>24.545038600307393</v>
      </c>
      <c r="O8" s="108">
        <v>0.10023839025167469</v>
      </c>
      <c r="P8" s="75"/>
      <c r="Q8" s="77">
        <f t="shared" si="0"/>
        <v>2.7170467974399464</v>
      </c>
      <c r="R8" s="8"/>
      <c r="S8" s="8"/>
    </row>
    <row r="9" spans="1:20" x14ac:dyDescent="0.3">
      <c r="A9" s="25" t="s">
        <v>175</v>
      </c>
      <c r="B9" s="35" t="s">
        <v>34</v>
      </c>
      <c r="C9" s="26">
        <v>42861</v>
      </c>
      <c r="D9" s="62">
        <v>19.399999999999999</v>
      </c>
      <c r="E9" s="69">
        <v>14.9</v>
      </c>
      <c r="F9" s="74">
        <v>14.94949608915541</v>
      </c>
      <c r="G9" s="75">
        <v>62.812499999999993</v>
      </c>
      <c r="H9" s="75">
        <v>27.838469023396062</v>
      </c>
      <c r="I9" s="76">
        <v>4.348015131092656</v>
      </c>
      <c r="J9" s="75">
        <v>29.623534252211478</v>
      </c>
      <c r="K9" s="75">
        <v>86.581166724886472</v>
      </c>
      <c r="L9" s="106">
        <v>0.2124187939432714</v>
      </c>
      <c r="M9" s="107">
        <v>3072.1499261338367</v>
      </c>
      <c r="N9" s="107">
        <v>17.379401084455328</v>
      </c>
      <c r="O9" s="108">
        <v>0.42121389093436529</v>
      </c>
      <c r="P9" s="75"/>
      <c r="Q9" s="77">
        <f t="shared" si="0"/>
        <v>1.8621677183882142</v>
      </c>
      <c r="R9" s="8"/>
      <c r="S9" s="8"/>
    </row>
    <row r="10" spans="1:20" x14ac:dyDescent="0.3">
      <c r="A10" s="30" t="s">
        <v>195</v>
      </c>
      <c r="B10" s="35" t="s">
        <v>34</v>
      </c>
      <c r="C10" s="26">
        <v>42914</v>
      </c>
      <c r="D10" s="62">
        <v>34.4</v>
      </c>
      <c r="E10" s="69">
        <v>27</v>
      </c>
      <c r="F10" s="21">
        <v>17.206023800726037</v>
      </c>
      <c r="G10" s="36">
        <v>20.9375</v>
      </c>
      <c r="H10" s="36">
        <v>16.094114904150846</v>
      </c>
      <c r="I10" s="37">
        <v>6.3941398986656708</v>
      </c>
      <c r="J10" s="36">
        <v>13.166015223205102</v>
      </c>
      <c r="K10" s="36">
        <v>45.1619342282549</v>
      </c>
      <c r="L10" s="8">
        <v>0.22155712460624694</v>
      </c>
      <c r="M10" s="104">
        <v>4318.3746012294723</v>
      </c>
      <c r="N10" s="104">
        <v>86.266056451635208</v>
      </c>
      <c r="O10" s="9">
        <v>0.32020067842831534</v>
      </c>
      <c r="P10" s="36"/>
      <c r="Q10" s="8">
        <f t="shared" si="0"/>
        <v>0.93537676633178479</v>
      </c>
      <c r="R10" s="8"/>
      <c r="S10" s="8"/>
      <c r="T10" s="10"/>
    </row>
    <row r="11" spans="1:20" x14ac:dyDescent="0.3">
      <c r="A11" s="25" t="s">
        <v>199</v>
      </c>
      <c r="B11" s="35" t="s">
        <v>34</v>
      </c>
      <c r="C11" s="26">
        <v>42987</v>
      </c>
      <c r="D11" s="62">
        <v>18.8</v>
      </c>
      <c r="E11" s="69">
        <v>19.8</v>
      </c>
      <c r="F11" s="21">
        <v>17.206023800726037</v>
      </c>
      <c r="G11" s="36">
        <v>20.9375</v>
      </c>
      <c r="H11" s="36">
        <v>16.52909098264141</v>
      </c>
      <c r="I11" s="37">
        <v>5.8826087067724178</v>
      </c>
      <c r="J11" s="36">
        <v>13.988891174655421</v>
      </c>
      <c r="K11" s="36">
        <v>45.910474574579574</v>
      </c>
      <c r="L11" s="8">
        <v>0.24781683632224957</v>
      </c>
      <c r="M11" s="104">
        <v>5249.6292440871284</v>
      </c>
      <c r="N11" s="104">
        <v>39.193373781540025</v>
      </c>
      <c r="O11" s="9">
        <v>0.25106585044257901</v>
      </c>
      <c r="P11" s="36"/>
      <c r="Q11" s="8">
        <f t="shared" si="0"/>
        <v>0.96065721947588711</v>
      </c>
      <c r="R11" s="8"/>
      <c r="S11" s="8"/>
      <c r="T11" s="10"/>
    </row>
    <row r="12" spans="1:20" x14ac:dyDescent="0.3">
      <c r="A12" s="31" t="s">
        <v>246</v>
      </c>
      <c r="B12" s="35" t="s">
        <v>34</v>
      </c>
      <c r="C12" s="38" t="s">
        <v>247</v>
      </c>
      <c r="D12" s="62">
        <v>49</v>
      </c>
      <c r="E12" s="71">
        <v>22.2</v>
      </c>
      <c r="F12" s="21">
        <v>7.5819331108773094</v>
      </c>
      <c r="G12" s="36">
        <v>5.921875</v>
      </c>
      <c r="H12" s="36">
        <v>5.4741739478037417</v>
      </c>
      <c r="I12" s="37">
        <v>3.3313468872048144</v>
      </c>
      <c r="J12" s="36">
        <v>2.0510183089899194</v>
      </c>
      <c r="K12" s="36">
        <v>9.0249014421877352</v>
      </c>
      <c r="L12" s="8">
        <v>3.4264980949331725E-2</v>
      </c>
      <c r="M12" s="104">
        <v>2811.5172828020054</v>
      </c>
      <c r="N12" s="104">
        <v>19.258751038037886</v>
      </c>
      <c r="O12" s="9">
        <v>0.10471294086282643</v>
      </c>
      <c r="P12" s="36"/>
      <c r="Q12" s="8">
        <f t="shared" si="0"/>
        <v>0.72200240594978315</v>
      </c>
      <c r="R12" s="8"/>
      <c r="S12" s="73"/>
    </row>
    <row r="13" spans="1:20" x14ac:dyDescent="0.3">
      <c r="A13" s="31" t="s">
        <v>266</v>
      </c>
      <c r="B13" s="35" t="s">
        <v>34</v>
      </c>
      <c r="C13" s="26">
        <v>43253</v>
      </c>
      <c r="D13" s="62">
        <v>44.2</v>
      </c>
      <c r="E13" s="69">
        <v>10.199999999999999</v>
      </c>
      <c r="F13" s="74">
        <v>4.2422720977527808</v>
      </c>
      <c r="G13" s="75">
        <v>7.4468750000000012</v>
      </c>
      <c r="H13" s="75">
        <v>6.4463454832301492</v>
      </c>
      <c r="I13" s="76">
        <v>3.501431008509321</v>
      </c>
      <c r="J13" s="75">
        <v>6.986216827813208</v>
      </c>
      <c r="K13" s="75">
        <v>22.798043814561602</v>
      </c>
      <c r="L13" s="106">
        <v>5.1682252085031993E-2</v>
      </c>
      <c r="M13" s="107">
        <v>2631.4771699811654</v>
      </c>
      <c r="N13" s="107">
        <v>6.4608996052404208</v>
      </c>
      <c r="O13" s="108">
        <v>0.15076245085987269</v>
      </c>
      <c r="P13" s="75"/>
      <c r="Q13" s="77">
        <f t="shared" si="0"/>
        <v>1.519550216178946</v>
      </c>
      <c r="R13" s="8"/>
      <c r="S13" s="8"/>
    </row>
    <row r="14" spans="1:20" x14ac:dyDescent="0.3">
      <c r="A14" s="31" t="s">
        <v>280</v>
      </c>
      <c r="B14" s="35" t="s">
        <v>34</v>
      </c>
      <c r="C14" s="26">
        <v>43316</v>
      </c>
      <c r="D14" s="61">
        <v>28.800000000000409</v>
      </c>
      <c r="E14" s="69">
        <v>40.6</v>
      </c>
      <c r="F14" s="110">
        <v>9.3363834066234723</v>
      </c>
      <c r="G14" s="111">
        <v>18.878125000000001</v>
      </c>
      <c r="H14" s="111">
        <v>2.2227277610867788</v>
      </c>
      <c r="I14" s="112">
        <v>3.5346805359823823</v>
      </c>
      <c r="J14" s="111">
        <v>3.867516971816499</v>
      </c>
      <c r="K14" s="111">
        <v>49.229003443285592</v>
      </c>
      <c r="L14" s="106">
        <v>0.2455447789824505</v>
      </c>
      <c r="M14" s="107">
        <v>4261.4745751069295</v>
      </c>
      <c r="N14" s="107">
        <v>34.866288679343064</v>
      </c>
      <c r="O14" s="106">
        <v>0.9738586339759967</v>
      </c>
      <c r="P14" s="111"/>
      <c r="Q14" s="106">
        <f t="shared" si="0"/>
        <v>0.23807160270538141</v>
      </c>
    </row>
    <row r="15" spans="1:20" x14ac:dyDescent="0.3">
      <c r="M15" s="8"/>
      <c r="N15" s="8"/>
      <c r="O15" s="8"/>
      <c r="R15" s="8"/>
    </row>
    <row r="16" spans="1:20" x14ac:dyDescent="0.3">
      <c r="M16" s="8"/>
      <c r="N16" s="8"/>
      <c r="O16" s="8">
        <f>AVERAGE(O3:O14)</f>
        <v>0.47209446990246912</v>
      </c>
      <c r="P16" s="11"/>
      <c r="Q16" s="8"/>
      <c r="R16" s="8"/>
    </row>
    <row r="17" spans="1:17" x14ac:dyDescent="0.3">
      <c r="M17" s="8"/>
      <c r="N17" s="8"/>
      <c r="O17" s="8">
        <f>AVERAGE(O10:O12)</f>
        <v>0.22532648991124027</v>
      </c>
      <c r="P17" s="11"/>
      <c r="Q17" s="8"/>
    </row>
    <row r="18" spans="1:17" x14ac:dyDescent="0.3">
      <c r="M18" s="11"/>
      <c r="N18" s="11"/>
    </row>
    <row r="19" spans="1:17" x14ac:dyDescent="0.3">
      <c r="A19" s="11"/>
      <c r="B19" s="11"/>
      <c r="C19" s="11"/>
      <c r="D19" s="11"/>
      <c r="E19" s="11"/>
      <c r="F19" s="104"/>
      <c r="G19" s="104"/>
      <c r="H19" s="104"/>
      <c r="I19" s="104"/>
      <c r="J19" s="104"/>
      <c r="K19" s="104"/>
      <c r="L19" s="104"/>
      <c r="M19" s="104"/>
      <c r="N19" s="104"/>
      <c r="O19" s="8"/>
      <c r="Q19" s="8"/>
    </row>
    <row r="20" spans="1:17" x14ac:dyDescent="0.3">
      <c r="A20" s="11"/>
      <c r="B20" s="11"/>
      <c r="C20" s="11"/>
      <c r="D20" s="11"/>
      <c r="E20" s="11"/>
      <c r="F20" s="104"/>
      <c r="G20" s="104"/>
      <c r="H20" s="114"/>
      <c r="I20" s="115"/>
      <c r="J20" s="104"/>
      <c r="K20" s="104"/>
      <c r="L20" s="104"/>
      <c r="M20" s="104"/>
      <c r="N20" s="104"/>
      <c r="O20" s="8"/>
      <c r="Q20" s="8"/>
    </row>
    <row r="21" spans="1:17" x14ac:dyDescent="0.3">
      <c r="A21" s="11"/>
      <c r="B21" s="11"/>
      <c r="C21" s="11"/>
      <c r="D21" s="11"/>
      <c r="E21" s="11"/>
      <c r="F21" s="104"/>
      <c r="G21" s="104"/>
      <c r="H21" s="104"/>
      <c r="I21" s="104"/>
      <c r="J21" s="104"/>
      <c r="K21" s="104"/>
      <c r="L21" s="104"/>
      <c r="M21" s="104"/>
      <c r="N21" s="104"/>
      <c r="O21" s="8"/>
      <c r="Q21" s="8"/>
    </row>
    <row r="22" spans="1:17" x14ac:dyDescent="0.3">
      <c r="A22" s="11"/>
      <c r="B22" s="11"/>
      <c r="C22" s="11"/>
      <c r="D22" s="11"/>
      <c r="E22" s="11"/>
      <c r="F22" s="104"/>
      <c r="G22" s="104"/>
      <c r="H22" s="104"/>
      <c r="I22" s="104"/>
      <c r="J22" s="104"/>
      <c r="K22" s="104"/>
      <c r="L22" s="104"/>
      <c r="M22" s="104"/>
      <c r="N22" s="104"/>
      <c r="O22" s="8"/>
      <c r="Q22" s="8"/>
    </row>
    <row r="23" spans="1:17" x14ac:dyDescent="0.3">
      <c r="A23" s="35"/>
      <c r="B23" s="21"/>
      <c r="C23" s="11"/>
      <c r="D23" s="11"/>
      <c r="E23" s="11"/>
      <c r="F23" s="114"/>
      <c r="G23" s="114"/>
      <c r="H23" s="104"/>
      <c r="I23" s="104"/>
      <c r="J23" s="104"/>
      <c r="K23" s="104"/>
      <c r="L23" s="104"/>
      <c r="M23" s="104"/>
      <c r="N23" s="104"/>
      <c r="O23" s="8"/>
      <c r="Q23" s="8"/>
    </row>
    <row r="24" spans="1:17" x14ac:dyDescent="0.3">
      <c r="A24" s="35"/>
      <c r="B24" s="21"/>
      <c r="C24" s="11"/>
      <c r="D24" s="11"/>
      <c r="E24" s="11"/>
      <c r="F24" s="104"/>
      <c r="G24" s="104"/>
      <c r="H24" s="104"/>
      <c r="I24" s="104"/>
      <c r="J24" s="104"/>
      <c r="K24" s="104"/>
      <c r="L24" s="104"/>
      <c r="M24" s="104"/>
      <c r="N24" s="104"/>
      <c r="O24" s="8"/>
      <c r="Q24" s="8"/>
    </row>
    <row r="25" spans="1:17" x14ac:dyDescent="0.3">
      <c r="A25" s="35"/>
      <c r="B25" s="21"/>
      <c r="C25" s="11"/>
      <c r="D25" s="11"/>
      <c r="E25" s="11"/>
      <c r="F25" s="104"/>
      <c r="G25" s="104"/>
      <c r="H25" s="104"/>
      <c r="I25" s="104"/>
      <c r="J25" s="104"/>
      <c r="K25" s="104"/>
      <c r="L25" s="104"/>
      <c r="M25" s="104"/>
      <c r="N25" s="104"/>
      <c r="O25" s="8"/>
      <c r="Q25" s="8"/>
    </row>
    <row r="26" spans="1:17" x14ac:dyDescent="0.3">
      <c r="A26" s="35"/>
      <c r="B26" s="21"/>
      <c r="C26" s="11"/>
      <c r="D26" s="11"/>
      <c r="E26" s="11"/>
      <c r="F26" s="104"/>
      <c r="G26" s="104"/>
      <c r="H26" s="104"/>
      <c r="I26" s="104"/>
      <c r="J26" s="104"/>
      <c r="K26" s="104"/>
      <c r="L26" s="104"/>
      <c r="M26" s="104"/>
      <c r="N26" s="104"/>
      <c r="O26" s="8"/>
      <c r="Q26" s="8"/>
    </row>
    <row r="27" spans="1:17" x14ac:dyDescent="0.3">
      <c r="A27" s="35"/>
      <c r="B27" s="21"/>
      <c r="C27" s="11"/>
      <c r="D27" s="11"/>
      <c r="E27" s="11"/>
      <c r="F27" s="104"/>
      <c r="G27" s="104"/>
      <c r="H27" s="104"/>
      <c r="I27" s="104"/>
      <c r="J27" s="104"/>
      <c r="K27" s="104"/>
      <c r="L27" s="104"/>
      <c r="M27" s="104"/>
      <c r="N27" s="104"/>
      <c r="O27" s="8"/>
      <c r="Q27" s="8"/>
    </row>
    <row r="28" spans="1:17" x14ac:dyDescent="0.3">
      <c r="A28" s="35"/>
      <c r="B28" s="21"/>
      <c r="C28" s="11"/>
      <c r="D28" s="11"/>
      <c r="E28" s="11"/>
      <c r="F28" s="104"/>
      <c r="G28" s="104"/>
      <c r="H28" s="104"/>
      <c r="I28" s="104"/>
      <c r="J28" s="104"/>
      <c r="K28" s="104"/>
      <c r="L28" s="104"/>
      <c r="M28" s="104"/>
      <c r="N28" s="104"/>
      <c r="O28" s="8"/>
      <c r="Q28" s="8"/>
    </row>
    <row r="29" spans="1:17" x14ac:dyDescent="0.3">
      <c r="A29" s="35"/>
      <c r="B29" s="21"/>
      <c r="C29" s="11"/>
      <c r="D29" s="11"/>
      <c r="E29" s="11"/>
      <c r="F29" s="104"/>
      <c r="G29" s="104"/>
      <c r="H29" s="104"/>
      <c r="I29" s="104"/>
      <c r="J29" s="104"/>
      <c r="K29" s="104"/>
      <c r="L29" s="104"/>
      <c r="M29" s="104"/>
      <c r="N29" s="104"/>
      <c r="O29" s="8"/>
      <c r="Q29" s="8"/>
    </row>
    <row r="30" spans="1:17" x14ac:dyDescent="0.3">
      <c r="A30" s="35"/>
      <c r="B30" s="21"/>
      <c r="C30" s="11"/>
      <c r="D30" s="11"/>
      <c r="E30" s="11"/>
      <c r="F30" s="104"/>
      <c r="G30" s="104"/>
      <c r="H30" s="104"/>
      <c r="I30" s="104"/>
      <c r="J30" s="104"/>
      <c r="K30" s="104"/>
      <c r="L30" s="104"/>
      <c r="M30" s="104"/>
      <c r="N30" s="104"/>
      <c r="O30" s="8"/>
      <c r="Q30" s="8"/>
    </row>
    <row r="31" spans="1:17" x14ac:dyDescent="0.3">
      <c r="A31" s="35"/>
      <c r="B31" s="21"/>
      <c r="C31" s="11"/>
      <c r="D31" s="11"/>
      <c r="E31" s="11"/>
      <c r="F31" s="104"/>
      <c r="G31" s="104"/>
      <c r="H31" s="104"/>
      <c r="I31" s="104"/>
      <c r="J31" s="104"/>
      <c r="K31" s="104"/>
      <c r="L31" s="104"/>
      <c r="M31" s="104"/>
      <c r="N31" s="104"/>
      <c r="O31" s="8"/>
      <c r="Q31" s="8"/>
    </row>
    <row r="32" spans="1:17" x14ac:dyDescent="0.3">
      <c r="A32" s="35"/>
      <c r="B32" s="21"/>
      <c r="C32" s="11"/>
      <c r="D32" s="11"/>
      <c r="E32" s="11"/>
      <c r="F32" s="104"/>
      <c r="G32" s="104"/>
      <c r="H32" s="104"/>
      <c r="I32" s="104"/>
      <c r="J32" s="104"/>
      <c r="K32" s="104"/>
      <c r="L32" s="104"/>
      <c r="M32" s="104"/>
      <c r="N32" s="104"/>
      <c r="O32" s="8"/>
      <c r="Q32" s="8"/>
    </row>
    <row r="33" spans="1:8" x14ac:dyDescent="0.3">
      <c r="A33" s="35"/>
      <c r="B33" s="35"/>
      <c r="C33" s="21"/>
      <c r="D33" s="21"/>
      <c r="E33" s="36"/>
      <c r="F33" s="37"/>
      <c r="G33" s="36"/>
      <c r="H33" s="36"/>
    </row>
    <row r="34" spans="1:8" x14ac:dyDescent="0.3">
      <c r="A34" s="35"/>
      <c r="B34" s="35"/>
      <c r="C34" s="21"/>
      <c r="D34" s="36"/>
      <c r="E34" s="36"/>
      <c r="F34" s="37"/>
      <c r="G34" s="36"/>
      <c r="H34" s="36"/>
    </row>
    <row r="35" spans="1:8" x14ac:dyDescent="0.3">
      <c r="A35" s="35"/>
      <c r="B35" s="35"/>
      <c r="C35" s="21"/>
      <c r="D35" s="36"/>
      <c r="E35" s="36"/>
      <c r="F35" s="37"/>
      <c r="G35" s="36"/>
      <c r="H35" s="36"/>
    </row>
    <row r="36" spans="1:8" x14ac:dyDescent="0.3">
      <c r="A36" s="35"/>
      <c r="B36" s="35"/>
      <c r="C36" s="21"/>
      <c r="D36" s="36"/>
      <c r="E36" s="36"/>
      <c r="F36" s="37"/>
      <c r="G36" s="36"/>
      <c r="H36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7"/>
  <sheetViews>
    <sheetView zoomScale="80" zoomScaleNormal="80" workbookViewId="0">
      <selection activeCell="O41" sqref="O41"/>
    </sheetView>
  </sheetViews>
  <sheetFormatPr defaultColWidth="8.7265625" defaultRowHeight="14" x14ac:dyDescent="0.3"/>
  <cols>
    <col min="1" max="1" width="17.81640625" style="55" bestFit="1" customWidth="1"/>
    <col min="2" max="2" width="7.26953125" style="55" bestFit="1" customWidth="1"/>
    <col min="3" max="3" width="12.36328125" style="55" bestFit="1" customWidth="1"/>
    <col min="4" max="4" width="12.1796875" style="55" bestFit="1" customWidth="1"/>
    <col min="5" max="5" width="6.08984375" style="55" bestFit="1" customWidth="1"/>
    <col min="6" max="6" width="6" style="55" bestFit="1" customWidth="1"/>
    <col min="7" max="7" width="8.36328125" style="55" customWidth="1"/>
    <col min="8" max="8" width="6.7265625" style="55" bestFit="1" customWidth="1"/>
    <col min="9" max="9" width="6.453125" style="55" bestFit="1" customWidth="1"/>
    <col min="10" max="10" width="7.453125" style="55" bestFit="1" customWidth="1"/>
    <col min="11" max="11" width="6.453125" style="55" bestFit="1" customWidth="1"/>
    <col min="12" max="12" width="6.1796875" style="55" bestFit="1" customWidth="1"/>
    <col min="13" max="13" width="12" style="55" customWidth="1"/>
    <col min="14" max="14" width="8.81640625" style="55" bestFit="1" customWidth="1"/>
    <col min="15" max="15" width="8.08984375" style="55" bestFit="1" customWidth="1"/>
    <col min="16" max="16" width="13.81640625" style="55" bestFit="1" customWidth="1"/>
    <col min="17" max="17" width="3.36328125" style="55" bestFit="1" customWidth="1"/>
    <col min="18" max="18" width="4.453125" style="55" bestFit="1" customWidth="1"/>
    <col min="19" max="19" width="3.26953125" style="55" bestFit="1" customWidth="1"/>
    <col min="20" max="16384" width="8.7265625" style="55"/>
  </cols>
  <sheetData>
    <row r="1" spans="1:32" s="17" customFormat="1" ht="28" x14ac:dyDescent="0.35">
      <c r="A1" s="78" t="s">
        <v>0</v>
      </c>
      <c r="B1" s="78" t="s">
        <v>1</v>
      </c>
      <c r="C1" s="78" t="s">
        <v>2</v>
      </c>
      <c r="D1" s="78" t="s">
        <v>5</v>
      </c>
      <c r="E1" s="78" t="s">
        <v>6</v>
      </c>
      <c r="F1" s="41" t="s">
        <v>8</v>
      </c>
      <c r="G1" s="41" t="s">
        <v>9</v>
      </c>
      <c r="H1" s="41" t="s">
        <v>10</v>
      </c>
      <c r="I1" s="41" t="s">
        <v>11</v>
      </c>
      <c r="J1" s="41" t="s">
        <v>12</v>
      </c>
      <c r="K1" s="41" t="s">
        <v>13</v>
      </c>
      <c r="L1" s="6"/>
      <c r="M1" s="41" t="s">
        <v>333</v>
      </c>
      <c r="N1" s="41" t="s">
        <v>334</v>
      </c>
      <c r="O1" s="41" t="s">
        <v>343</v>
      </c>
      <c r="P1" s="41" t="s">
        <v>344</v>
      </c>
      <c r="Q1" s="13" t="s">
        <v>345</v>
      </c>
      <c r="R1" s="13"/>
      <c r="S1" s="13"/>
      <c r="T1" s="13"/>
      <c r="U1" s="13"/>
      <c r="V1" s="13"/>
      <c r="W1" s="13"/>
      <c r="X1" s="14"/>
      <c r="Y1" s="14"/>
      <c r="Z1" s="14"/>
      <c r="AA1" s="15"/>
      <c r="AB1" s="14"/>
      <c r="AC1" s="14"/>
      <c r="AD1" s="16"/>
      <c r="AE1" s="13"/>
      <c r="AF1" s="13"/>
    </row>
    <row r="2" spans="1:32" x14ac:dyDescent="0.3">
      <c r="A2" s="46" t="s">
        <v>28</v>
      </c>
      <c r="B2" s="23" t="s">
        <v>29</v>
      </c>
      <c r="C2" s="23" t="s">
        <v>326</v>
      </c>
      <c r="D2" s="47">
        <v>42624</v>
      </c>
      <c r="E2" s="23"/>
      <c r="F2" s="21">
        <v>159.3672696296756</v>
      </c>
      <c r="G2" s="36">
        <v>16812.5</v>
      </c>
      <c r="H2" s="36">
        <v>1648.5593374792354</v>
      </c>
      <c r="I2" s="37">
        <v>124.55784522600727</v>
      </c>
      <c r="J2" s="36">
        <v>2703.1475005142975</v>
      </c>
      <c r="K2" s="36">
        <v>3987.2249114227257</v>
      </c>
      <c r="L2" s="19"/>
      <c r="M2" s="19">
        <f>AVERAGE(F2:F42)</f>
        <v>58.243181726088231</v>
      </c>
      <c r="N2" s="21">
        <f>STDEV(F2:F42)</f>
        <v>51.275454255787466</v>
      </c>
      <c r="O2" s="58">
        <f>MIN(F2:F42)</f>
        <v>20.026683440189323</v>
      </c>
      <c r="P2" s="58">
        <f>MAX(F2:F42)</f>
        <v>299.27198774705448</v>
      </c>
      <c r="Q2" s="58">
        <f>COUNT(F2:F42)</f>
        <v>41</v>
      </c>
      <c r="R2" s="58"/>
      <c r="S2" s="58"/>
    </row>
    <row r="3" spans="1:32" x14ac:dyDescent="0.3">
      <c r="A3" s="46" t="s">
        <v>30</v>
      </c>
      <c r="B3" s="23" t="s">
        <v>29</v>
      </c>
      <c r="C3" s="23" t="s">
        <v>326</v>
      </c>
      <c r="D3" s="47">
        <v>42624</v>
      </c>
      <c r="E3" s="23"/>
      <c r="F3" s="21">
        <v>44.284356339573577</v>
      </c>
      <c r="G3" s="36">
        <v>2993.75</v>
      </c>
      <c r="H3" s="36">
        <v>484.56335143848764</v>
      </c>
      <c r="I3" s="37">
        <v>82.868053086707093</v>
      </c>
      <c r="J3" s="36">
        <v>970.99362271137625</v>
      </c>
      <c r="K3" s="36">
        <v>1576.9249962572983</v>
      </c>
      <c r="L3" s="19"/>
      <c r="M3" s="20"/>
      <c r="N3" s="21"/>
      <c r="Q3" s="58"/>
      <c r="R3" s="58"/>
    </row>
    <row r="4" spans="1:32" x14ac:dyDescent="0.3">
      <c r="A4" s="46" t="s">
        <v>31</v>
      </c>
      <c r="B4" s="23" t="s">
        <v>29</v>
      </c>
      <c r="C4" s="23" t="s">
        <v>326</v>
      </c>
      <c r="D4" s="47">
        <v>42624</v>
      </c>
      <c r="E4" s="23"/>
      <c r="F4" s="21">
        <v>45.13055423141256</v>
      </c>
      <c r="G4" s="36">
        <v>3718.75</v>
      </c>
      <c r="H4" s="36">
        <v>820.79986011169319</v>
      </c>
      <c r="I4" s="37">
        <v>75.70661640020154</v>
      </c>
      <c r="J4" s="36">
        <v>1448.2616745525613</v>
      </c>
      <c r="K4" s="36">
        <v>2021.0589350766006</v>
      </c>
      <c r="L4" s="19"/>
      <c r="M4" s="20"/>
      <c r="N4" s="21"/>
      <c r="Q4" s="58"/>
      <c r="R4" s="58"/>
    </row>
    <row r="5" spans="1:32" x14ac:dyDescent="0.3">
      <c r="A5" s="46" t="s">
        <v>39</v>
      </c>
      <c r="B5" s="23" t="s">
        <v>29</v>
      </c>
      <c r="C5" s="23" t="s">
        <v>326</v>
      </c>
      <c r="D5" s="47">
        <v>42625</v>
      </c>
      <c r="E5" s="23"/>
      <c r="F5" s="21">
        <v>42.309894591949273</v>
      </c>
      <c r="G5" s="36">
        <v>2715.6249999999995</v>
      </c>
      <c r="H5" s="36">
        <v>775.56234794867453</v>
      </c>
      <c r="I5" s="37">
        <v>61.895274219083689</v>
      </c>
      <c r="J5" s="36">
        <v>1197.2845093602141</v>
      </c>
      <c r="K5" s="36">
        <v>1626.8276860122758</v>
      </c>
      <c r="L5" s="19"/>
      <c r="M5" s="20"/>
      <c r="N5" s="21"/>
    </row>
    <row r="6" spans="1:32" x14ac:dyDescent="0.3">
      <c r="A6" s="46" t="s">
        <v>40</v>
      </c>
      <c r="B6" s="23" t="s">
        <v>29</v>
      </c>
      <c r="C6" s="23" t="s">
        <v>326</v>
      </c>
      <c r="D6" s="47">
        <v>42625</v>
      </c>
      <c r="E6" s="23"/>
      <c r="F6" s="21">
        <v>23.97560693543792</v>
      </c>
      <c r="G6" s="36">
        <v>2300.0000000000005</v>
      </c>
      <c r="H6" s="36">
        <v>381.03904475773356</v>
      </c>
      <c r="I6" s="37">
        <v>51.664650381218621</v>
      </c>
      <c r="J6" s="36">
        <v>744.70273606253863</v>
      </c>
      <c r="K6" s="36">
        <v>1070.4126952442737</v>
      </c>
      <c r="L6" s="19"/>
      <c r="M6" s="20"/>
      <c r="N6" s="21"/>
    </row>
    <row r="7" spans="1:32" x14ac:dyDescent="0.3">
      <c r="A7" s="46" t="s">
        <v>41</v>
      </c>
      <c r="B7" s="23" t="s">
        <v>29</v>
      </c>
      <c r="C7" s="23" t="s">
        <v>326</v>
      </c>
      <c r="D7" s="47">
        <v>42625</v>
      </c>
      <c r="E7" s="23"/>
      <c r="F7" s="21">
        <v>30.745190070149807</v>
      </c>
      <c r="G7" s="36">
        <v>3553.1249999999995</v>
      </c>
      <c r="H7" s="36">
        <v>412.79229848754466</v>
      </c>
      <c r="I7" s="37">
        <v>52.431947169058496</v>
      </c>
      <c r="J7" s="36">
        <v>806.41843242131256</v>
      </c>
      <c r="K7" s="36">
        <v>1167.7229402664802</v>
      </c>
      <c r="L7" s="19"/>
      <c r="M7" s="20"/>
      <c r="N7" s="21"/>
    </row>
    <row r="8" spans="1:32" x14ac:dyDescent="0.3">
      <c r="A8" s="46" t="s">
        <v>42</v>
      </c>
      <c r="B8" s="23" t="s">
        <v>29</v>
      </c>
      <c r="C8" s="23" t="s">
        <v>326</v>
      </c>
      <c r="D8" s="47">
        <v>42625</v>
      </c>
      <c r="E8" s="23"/>
      <c r="F8" s="21">
        <v>27.64246446674019</v>
      </c>
      <c r="G8" s="36">
        <v>1615.6250000000002</v>
      </c>
      <c r="H8" s="36">
        <v>486.73823183094044</v>
      </c>
      <c r="I8" s="37">
        <v>50.385822401485484</v>
      </c>
      <c r="J8" s="36">
        <v>892.82040732359587</v>
      </c>
      <c r="K8" s="36">
        <v>1207.6450920704624</v>
      </c>
      <c r="L8" s="19"/>
      <c r="M8" s="20"/>
      <c r="N8" s="21"/>
    </row>
    <row r="9" spans="1:32" x14ac:dyDescent="0.3">
      <c r="A9" s="42" t="s">
        <v>54</v>
      </c>
      <c r="B9" s="23" t="s">
        <v>29</v>
      </c>
      <c r="C9" s="23" t="s">
        <v>326</v>
      </c>
      <c r="D9" s="44">
        <v>42657</v>
      </c>
      <c r="E9" s="23"/>
      <c r="F9" s="21">
        <v>58.95178646478265</v>
      </c>
      <c r="G9" s="36">
        <v>2971.8749999999995</v>
      </c>
      <c r="H9" s="36">
        <v>786.4367499109386</v>
      </c>
      <c r="I9" s="37">
        <v>46.805104058232708</v>
      </c>
      <c r="J9" s="36">
        <v>1316.6015223205104</v>
      </c>
      <c r="K9" s="36">
        <v>1609.3617445980337</v>
      </c>
      <c r="L9" s="19"/>
      <c r="M9" s="20"/>
      <c r="N9" s="21"/>
    </row>
    <row r="10" spans="1:32" x14ac:dyDescent="0.3">
      <c r="A10" s="42" t="s">
        <v>55</v>
      </c>
      <c r="B10" s="23" t="s">
        <v>29</v>
      </c>
      <c r="C10" s="23" t="s">
        <v>326</v>
      </c>
      <c r="D10" s="44">
        <v>42657</v>
      </c>
      <c r="E10" s="23"/>
      <c r="F10" s="21">
        <v>24.25767289938425</v>
      </c>
      <c r="G10" s="36">
        <v>1771.8750000000002</v>
      </c>
      <c r="H10" s="36">
        <v>238.36689101282877</v>
      </c>
      <c r="I10" s="37">
        <v>36.318714624421013</v>
      </c>
      <c r="J10" s="36">
        <v>687.10141946101623</v>
      </c>
      <c r="K10" s="36">
        <v>983.0829881730624</v>
      </c>
      <c r="L10" s="19"/>
      <c r="M10" s="20"/>
      <c r="N10" s="21"/>
    </row>
    <row r="11" spans="1:32" x14ac:dyDescent="0.3">
      <c r="A11" s="42" t="s">
        <v>56</v>
      </c>
      <c r="B11" s="23" t="s">
        <v>29</v>
      </c>
      <c r="C11" s="23" t="s">
        <v>326</v>
      </c>
      <c r="D11" s="44">
        <v>42657</v>
      </c>
      <c r="E11" s="23"/>
      <c r="F11" s="21">
        <v>31.591387961988794</v>
      </c>
      <c r="G11" s="36">
        <v>2228.125</v>
      </c>
      <c r="H11" s="36">
        <v>515.88162908980814</v>
      </c>
      <c r="I11" s="37">
        <v>51.664650381218621</v>
      </c>
      <c r="J11" s="36">
        <v>1715.6963587739149</v>
      </c>
      <c r="K11" s="36">
        <v>1978.6416487848692</v>
      </c>
      <c r="L11" s="19"/>
      <c r="M11" s="20"/>
      <c r="N11" s="21"/>
    </row>
    <row r="12" spans="1:32" x14ac:dyDescent="0.3">
      <c r="A12" s="48" t="s">
        <v>58</v>
      </c>
      <c r="B12" s="23" t="s">
        <v>29</v>
      </c>
      <c r="C12" s="23" t="s">
        <v>326</v>
      </c>
      <c r="D12" s="44">
        <v>42667</v>
      </c>
      <c r="E12" s="32">
        <v>0.58333333333333337</v>
      </c>
      <c r="F12" s="21">
        <v>114.51878136220935</v>
      </c>
      <c r="G12" s="36">
        <v>13093.750000000002</v>
      </c>
      <c r="H12" s="36">
        <v>5750.3837576452488</v>
      </c>
      <c r="I12" s="37">
        <v>84.146881066440216</v>
      </c>
      <c r="J12" s="36">
        <v>6233.2853322361652</v>
      </c>
      <c r="K12" s="36">
        <v>5085.0840860322369</v>
      </c>
      <c r="L12" s="19"/>
      <c r="M12" s="20"/>
      <c r="N12" s="21"/>
    </row>
    <row r="13" spans="1:32" x14ac:dyDescent="0.3">
      <c r="A13" s="46" t="s">
        <v>63</v>
      </c>
      <c r="B13" s="23" t="s">
        <v>29</v>
      </c>
      <c r="C13" s="23" t="s">
        <v>326</v>
      </c>
      <c r="D13" s="47">
        <v>42679</v>
      </c>
      <c r="E13" s="23"/>
      <c r="F13" s="21">
        <v>29.89899217831082</v>
      </c>
      <c r="G13" s="36">
        <v>1587.4999999999998</v>
      </c>
      <c r="H13" s="36">
        <v>747.28890284678801</v>
      </c>
      <c r="I13" s="37">
        <v>49.106994421752347</v>
      </c>
      <c r="J13" s="36">
        <v>2016.0460810532811</v>
      </c>
      <c r="K13" s="36">
        <v>1933.7292280053894</v>
      </c>
      <c r="L13" s="19"/>
      <c r="M13" s="20"/>
      <c r="N13" s="21"/>
    </row>
    <row r="14" spans="1:32" x14ac:dyDescent="0.3">
      <c r="A14" s="46" t="s">
        <v>64</v>
      </c>
      <c r="B14" s="23" t="s">
        <v>29</v>
      </c>
      <c r="C14" s="23" t="s">
        <v>326</v>
      </c>
      <c r="D14" s="47">
        <v>42679</v>
      </c>
      <c r="E14" s="23"/>
      <c r="F14" s="21">
        <v>20.026683440189323</v>
      </c>
      <c r="G14" s="36">
        <v>1328.125</v>
      </c>
      <c r="H14" s="36">
        <v>335.36655651622436</v>
      </c>
      <c r="I14" s="37">
        <v>39.899432967673789</v>
      </c>
      <c r="J14" s="36">
        <v>1300.1440032915039</v>
      </c>
      <c r="K14" s="36">
        <v>1444.6828684066068</v>
      </c>
      <c r="L14" s="19"/>
      <c r="M14" s="20"/>
      <c r="N14" s="21"/>
    </row>
    <row r="15" spans="1:32" x14ac:dyDescent="0.3">
      <c r="A15" s="46" t="s">
        <v>65</v>
      </c>
      <c r="B15" s="23" t="s">
        <v>29</v>
      </c>
      <c r="C15" s="23" t="s">
        <v>326</v>
      </c>
      <c r="D15" s="47">
        <v>42679</v>
      </c>
      <c r="E15" s="23"/>
      <c r="F15" s="21">
        <v>34.412047601452073</v>
      </c>
      <c r="G15" s="36">
        <v>2256.25</v>
      </c>
      <c r="H15" s="36">
        <v>371.90454710943175</v>
      </c>
      <c r="I15" s="37">
        <v>38.87637058388728</v>
      </c>
      <c r="J15" s="36">
        <v>1271.3433449907425</v>
      </c>
      <c r="K15" s="36">
        <v>1334.8969509456558</v>
      </c>
      <c r="L15" s="19"/>
      <c r="M15" s="20"/>
      <c r="N15" s="21"/>
    </row>
    <row r="16" spans="1:32" x14ac:dyDescent="0.3">
      <c r="A16" s="48" t="s">
        <v>69</v>
      </c>
      <c r="B16" s="23" t="s">
        <v>29</v>
      </c>
      <c r="C16" s="23" t="s">
        <v>326</v>
      </c>
      <c r="D16" s="44">
        <v>42691</v>
      </c>
      <c r="E16" s="32">
        <v>0.52083333333333337</v>
      </c>
      <c r="F16" s="21">
        <v>128.05794763163314</v>
      </c>
      <c r="G16" s="36">
        <v>12640.625</v>
      </c>
      <c r="H16" s="36">
        <v>5637.2899772377032</v>
      </c>
      <c r="I16" s="37">
        <v>67.522117329909477</v>
      </c>
      <c r="J16" s="36">
        <v>6002.880065830077</v>
      </c>
      <c r="K16" s="36">
        <v>4835.5706372573468</v>
      </c>
      <c r="L16" s="19"/>
      <c r="M16" s="20"/>
      <c r="N16" s="21"/>
    </row>
    <row r="17" spans="1:14" x14ac:dyDescent="0.3">
      <c r="A17" s="42" t="s">
        <v>106</v>
      </c>
      <c r="B17" s="23" t="s">
        <v>29</v>
      </c>
      <c r="C17" s="23" t="s">
        <v>326</v>
      </c>
      <c r="D17" s="44">
        <v>42698</v>
      </c>
      <c r="E17" s="23"/>
      <c r="F17" s="21">
        <v>20.872881332028307</v>
      </c>
      <c r="G17" s="36">
        <v>1184.375</v>
      </c>
      <c r="H17" s="36">
        <v>166.16086198339522</v>
      </c>
      <c r="I17" s="37">
        <v>38.109073796047397</v>
      </c>
      <c r="J17" s="36">
        <v>816.70438181444149</v>
      </c>
      <c r="K17" s="36">
        <v>1025.5002744647936</v>
      </c>
      <c r="L17" s="19"/>
      <c r="M17" s="20"/>
      <c r="N17" s="21"/>
    </row>
    <row r="18" spans="1:14" x14ac:dyDescent="0.3">
      <c r="A18" s="42" t="s">
        <v>108</v>
      </c>
      <c r="B18" s="23" t="s">
        <v>29</v>
      </c>
      <c r="C18" s="23" t="s">
        <v>326</v>
      </c>
      <c r="D18" s="44">
        <v>42698</v>
      </c>
      <c r="E18" s="23"/>
      <c r="F18" s="21">
        <v>26.23213464700855</v>
      </c>
      <c r="G18" s="36">
        <v>3431.2500000000005</v>
      </c>
      <c r="H18" s="36">
        <v>461.07464319999718</v>
      </c>
      <c r="I18" s="37">
        <v>49.362760017698974</v>
      </c>
      <c r="J18" s="36">
        <v>2123.0199547418229</v>
      </c>
      <c r="K18" s="36">
        <v>2244.3734717301259</v>
      </c>
      <c r="L18" s="19"/>
      <c r="M18" s="20"/>
      <c r="N18" s="21"/>
    </row>
    <row r="19" spans="1:14" x14ac:dyDescent="0.3">
      <c r="A19" s="48" t="s">
        <v>122</v>
      </c>
      <c r="B19" s="23" t="s">
        <v>29</v>
      </c>
      <c r="C19" s="23" t="s">
        <v>326</v>
      </c>
      <c r="D19" s="44">
        <v>42771</v>
      </c>
      <c r="E19" s="23"/>
      <c r="F19" s="21">
        <v>26.23213464700855</v>
      </c>
      <c r="G19" s="36">
        <v>3156.25</v>
      </c>
      <c r="H19" s="36">
        <v>521.9712941886761</v>
      </c>
      <c r="I19" s="37">
        <v>43.224385714979931</v>
      </c>
      <c r="J19" s="36">
        <v>1822.6702324624562</v>
      </c>
      <c r="K19" s="36">
        <v>1904.41139777434</v>
      </c>
      <c r="L19" s="19"/>
      <c r="M19" s="20"/>
      <c r="N19" s="21"/>
    </row>
    <row r="20" spans="1:14" x14ac:dyDescent="0.3">
      <c r="A20" s="49" t="s">
        <v>123</v>
      </c>
      <c r="B20" s="23" t="s">
        <v>29</v>
      </c>
      <c r="C20" s="23" t="s">
        <v>326</v>
      </c>
      <c r="D20" s="44">
        <v>42771</v>
      </c>
      <c r="E20" s="23"/>
      <c r="F20" s="21">
        <v>20.872881332028307</v>
      </c>
      <c r="G20" s="36">
        <v>2475</v>
      </c>
      <c r="H20" s="36">
        <v>361.03014514716762</v>
      </c>
      <c r="I20" s="37">
        <v>39.643667371727155</v>
      </c>
      <c r="J20" s="36">
        <v>1481.176712610574</v>
      </c>
      <c r="K20" s="36">
        <v>1598.1336394031634</v>
      </c>
      <c r="L20" s="19"/>
      <c r="M20" s="20"/>
      <c r="N20" s="21"/>
    </row>
    <row r="21" spans="1:14" x14ac:dyDescent="0.3">
      <c r="A21" s="49" t="s">
        <v>124</v>
      </c>
      <c r="B21" s="23" t="s">
        <v>29</v>
      </c>
      <c r="C21" s="23" t="s">
        <v>326</v>
      </c>
      <c r="D21" s="44">
        <v>42771</v>
      </c>
      <c r="E21" s="23"/>
      <c r="F21" s="21">
        <v>26.796266574901207</v>
      </c>
      <c r="G21" s="36">
        <v>3218.75</v>
      </c>
      <c r="H21" s="36">
        <v>416.70708319395976</v>
      </c>
      <c r="I21" s="37">
        <v>45.014744886606316</v>
      </c>
      <c r="J21" s="36">
        <v>1896.7290680929852</v>
      </c>
      <c r="K21" s="36">
        <v>2041.0200109785915</v>
      </c>
      <c r="L21" s="19"/>
      <c r="M21" s="20"/>
      <c r="N21" s="21"/>
    </row>
    <row r="22" spans="1:14" x14ac:dyDescent="0.3">
      <c r="A22" s="49" t="s">
        <v>131</v>
      </c>
      <c r="B22" s="23" t="s">
        <v>29</v>
      </c>
      <c r="C22" s="23" t="s">
        <v>326</v>
      </c>
      <c r="D22" s="44">
        <v>42795</v>
      </c>
      <c r="E22" s="32">
        <v>0.64583333333333337</v>
      </c>
      <c r="F22" s="21">
        <v>81.79912954443526</v>
      </c>
      <c r="G22" s="36">
        <v>6118.7499999999991</v>
      </c>
      <c r="H22" s="36">
        <v>2222.7277610867791</v>
      </c>
      <c r="I22" s="37">
        <v>43.991682502819813</v>
      </c>
      <c r="J22" s="36">
        <v>3238.016868957005</v>
      </c>
      <c r="K22" s="36">
        <v>3418.3342482159787</v>
      </c>
      <c r="L22" s="19"/>
      <c r="M22" s="20"/>
      <c r="N22" s="21"/>
    </row>
    <row r="23" spans="1:14" x14ac:dyDescent="0.3">
      <c r="A23" s="49" t="s">
        <v>134</v>
      </c>
      <c r="B23" s="23" t="s">
        <v>29</v>
      </c>
      <c r="C23" s="23" t="s">
        <v>326</v>
      </c>
      <c r="D23" s="44">
        <v>42815</v>
      </c>
      <c r="E23" s="32">
        <v>0.45833333333333331</v>
      </c>
      <c r="F23" s="21">
        <v>60.644182248460623</v>
      </c>
      <c r="G23" s="36">
        <v>5231.2499999999991</v>
      </c>
      <c r="H23" s="36">
        <v>1613.7612511999903</v>
      </c>
      <c r="I23" s="37">
        <v>46.805104058232708</v>
      </c>
      <c r="J23" s="36">
        <v>3011.7259823081672</v>
      </c>
      <c r="K23" s="36">
        <v>3243.6748340735562</v>
      </c>
      <c r="L23" s="19"/>
      <c r="M23" s="20"/>
      <c r="N23" s="21"/>
    </row>
    <row r="24" spans="1:14" x14ac:dyDescent="0.3">
      <c r="A24" s="48" t="s">
        <v>164</v>
      </c>
      <c r="B24" s="23" t="s">
        <v>29</v>
      </c>
      <c r="C24" s="23" t="s">
        <v>326</v>
      </c>
      <c r="D24" s="44">
        <v>42835</v>
      </c>
      <c r="E24" s="32">
        <v>0.45833333333333331</v>
      </c>
      <c r="F24" s="21">
        <v>60.926248212406954</v>
      </c>
      <c r="G24" s="36">
        <v>5462.5000000000009</v>
      </c>
      <c r="H24" s="36">
        <v>4143.1471476226161</v>
      </c>
      <c r="I24" s="37">
        <v>56.524196704204527</v>
      </c>
      <c r="J24" s="36">
        <v>4328.3275046286763</v>
      </c>
      <c r="K24" s="36">
        <v>4431.358850242028</v>
      </c>
      <c r="L24" s="19"/>
      <c r="M24" s="20"/>
      <c r="N24" s="21"/>
    </row>
    <row r="25" spans="1:14" x14ac:dyDescent="0.3">
      <c r="A25" s="48" t="s">
        <v>166</v>
      </c>
      <c r="B25" s="23" t="s">
        <v>29</v>
      </c>
      <c r="C25" s="23" t="s">
        <v>326</v>
      </c>
      <c r="D25" s="44">
        <v>42849</v>
      </c>
      <c r="E25" s="32">
        <v>0.33333333333333331</v>
      </c>
      <c r="F25" s="21">
        <v>47.66914790692951</v>
      </c>
      <c r="G25" s="36">
        <v>4656.25</v>
      </c>
      <c r="H25" s="36">
        <v>401.04794436829951</v>
      </c>
      <c r="I25" s="37">
        <v>27.366918766289071</v>
      </c>
      <c r="J25" s="36">
        <v>3188.6443118699854</v>
      </c>
      <c r="K25" s="36">
        <v>3553.0715105544186</v>
      </c>
      <c r="L25" s="19"/>
      <c r="M25" s="20"/>
      <c r="N25" s="21"/>
    </row>
    <row r="26" spans="1:14" x14ac:dyDescent="0.3">
      <c r="A26" s="42" t="s">
        <v>172</v>
      </c>
      <c r="B26" s="23" t="s">
        <v>29</v>
      </c>
      <c r="C26" s="23" t="s">
        <v>326</v>
      </c>
      <c r="D26" s="44">
        <v>42861</v>
      </c>
      <c r="E26" s="23"/>
      <c r="F26" s="21">
        <v>135.39166269423765</v>
      </c>
      <c r="G26" s="36">
        <v>6050</v>
      </c>
      <c r="H26" s="36">
        <v>2301.0234552150805</v>
      </c>
      <c r="I26" s="37">
        <v>53.199243956898378</v>
      </c>
      <c r="J26" s="36">
        <v>3299.7325653157782</v>
      </c>
      <c r="K26" s="36">
        <v>3592.9936623584008</v>
      </c>
      <c r="L26" s="19"/>
      <c r="M26" s="20"/>
      <c r="N26" s="21"/>
    </row>
    <row r="27" spans="1:14" x14ac:dyDescent="0.3">
      <c r="A27" s="42" t="s">
        <v>173</v>
      </c>
      <c r="B27" s="23" t="s">
        <v>29</v>
      </c>
      <c r="C27" s="23" t="s">
        <v>326</v>
      </c>
      <c r="D27" s="44">
        <v>42861</v>
      </c>
      <c r="E27" s="23"/>
      <c r="F27" s="21">
        <v>55.56699489742671</v>
      </c>
      <c r="G27" s="36">
        <v>3196.8750000000005</v>
      </c>
      <c r="H27" s="36">
        <v>986.09076993810731</v>
      </c>
      <c r="I27" s="37">
        <v>45.526276078499571</v>
      </c>
      <c r="J27" s="36">
        <v>1682.7813207159022</v>
      </c>
      <c r="K27" s="36">
        <v>1696.6914516692448</v>
      </c>
      <c r="L27" s="19"/>
      <c r="M27" s="20"/>
      <c r="N27" s="21"/>
    </row>
    <row r="28" spans="1:14" x14ac:dyDescent="0.3">
      <c r="A28" s="42" t="s">
        <v>174</v>
      </c>
      <c r="B28" s="23" t="s">
        <v>29</v>
      </c>
      <c r="C28" s="23" t="s">
        <v>326</v>
      </c>
      <c r="D28" s="44">
        <v>42861</v>
      </c>
      <c r="E28" s="23"/>
      <c r="F28" s="21">
        <v>33.28378374566676</v>
      </c>
      <c r="G28" s="36">
        <v>2849.9999999999995</v>
      </c>
      <c r="H28" s="36">
        <v>852.98808991999488</v>
      </c>
      <c r="I28" s="37">
        <v>43.480151310926558</v>
      </c>
      <c r="J28" s="36">
        <v>1507.9201810327093</v>
      </c>
      <c r="K28" s="36">
        <v>1489.5952891860868</v>
      </c>
      <c r="L28" s="19"/>
      <c r="M28" s="20"/>
      <c r="N28" s="21"/>
    </row>
    <row r="29" spans="1:14" x14ac:dyDescent="0.3">
      <c r="A29" s="49" t="s">
        <v>178</v>
      </c>
      <c r="B29" s="23" t="s">
        <v>29</v>
      </c>
      <c r="C29" s="23" t="s">
        <v>326</v>
      </c>
      <c r="D29" s="44">
        <v>42870</v>
      </c>
      <c r="E29" s="32">
        <v>0.29166666666666669</v>
      </c>
      <c r="F29" s="21">
        <v>63.746907851870233</v>
      </c>
      <c r="G29" s="36">
        <v>6274.9999999999991</v>
      </c>
      <c r="H29" s="36">
        <v>2316.2476179622499</v>
      </c>
      <c r="I29" s="37">
        <v>51.153119189325366</v>
      </c>
      <c r="J29" s="36">
        <v>3474.5937049989716</v>
      </c>
      <c r="K29" s="36">
        <v>3762.6628075253257</v>
      </c>
      <c r="L29" s="19"/>
      <c r="M29" s="20"/>
      <c r="N29" s="21"/>
    </row>
    <row r="30" spans="1:14" x14ac:dyDescent="0.3">
      <c r="A30" s="42" t="s">
        <v>192</v>
      </c>
      <c r="B30" s="23" t="s">
        <v>29</v>
      </c>
      <c r="C30" s="23" t="s">
        <v>326</v>
      </c>
      <c r="D30" s="44">
        <v>42914</v>
      </c>
      <c r="E30" s="23"/>
      <c r="F30" s="21">
        <v>56.695258753212016</v>
      </c>
      <c r="G30" s="36">
        <v>3996.8749999999995</v>
      </c>
      <c r="H30" s="36">
        <v>679.86761068075066</v>
      </c>
      <c r="I30" s="37">
        <v>108.18884708542316</v>
      </c>
      <c r="J30" s="36">
        <v>1201.3988891174656</v>
      </c>
      <c r="K30" s="36">
        <v>2713.4587554269174</v>
      </c>
      <c r="L30" s="19"/>
      <c r="M30" s="20"/>
      <c r="N30" s="21"/>
    </row>
    <row r="31" spans="1:14" x14ac:dyDescent="0.3">
      <c r="A31" s="42" t="s">
        <v>193</v>
      </c>
      <c r="B31" s="23" t="s">
        <v>29</v>
      </c>
      <c r="C31" s="23" t="s">
        <v>326</v>
      </c>
      <c r="D31" s="44">
        <v>42914</v>
      </c>
      <c r="E31" s="23"/>
      <c r="F31" s="21">
        <v>71.080622914474787</v>
      </c>
      <c r="G31" s="36">
        <v>6318.7499999999991</v>
      </c>
      <c r="H31" s="36">
        <v>1961.7421139924406</v>
      </c>
      <c r="I31" s="37">
        <v>91.052552156999141</v>
      </c>
      <c r="J31" s="36">
        <v>2297.8810944250158</v>
      </c>
      <c r="K31" s="36">
        <v>3276.1115824142921</v>
      </c>
      <c r="L31" s="19"/>
      <c r="M31" s="20"/>
      <c r="N31" s="21"/>
    </row>
    <row r="32" spans="1:14" x14ac:dyDescent="0.3">
      <c r="A32" s="42" t="s">
        <v>194</v>
      </c>
      <c r="B32" s="23" t="s">
        <v>29</v>
      </c>
      <c r="C32" s="23" t="s">
        <v>326</v>
      </c>
      <c r="D32" s="44">
        <v>42914</v>
      </c>
      <c r="E32" s="23"/>
      <c r="F32" s="21">
        <v>30.745190070149807</v>
      </c>
      <c r="G32" s="36">
        <v>2968.75</v>
      </c>
      <c r="H32" s="36">
        <v>715.53564911697674</v>
      </c>
      <c r="I32" s="37">
        <v>75.450850804254912</v>
      </c>
      <c r="J32" s="36">
        <v>1242.5426866899816</v>
      </c>
      <c r="K32" s="36">
        <v>1775.288188033335</v>
      </c>
      <c r="L32" s="19"/>
      <c r="M32" s="20"/>
      <c r="N32" s="21"/>
    </row>
    <row r="33" spans="1:14" x14ac:dyDescent="0.3">
      <c r="A33" s="48" t="s">
        <v>204</v>
      </c>
      <c r="B33" s="23" t="s">
        <v>29</v>
      </c>
      <c r="C33" s="23" t="s">
        <v>326</v>
      </c>
      <c r="D33" s="44">
        <v>43044</v>
      </c>
      <c r="E33" s="23"/>
      <c r="F33" s="21">
        <v>299.27198774705448</v>
      </c>
      <c r="G33" s="36">
        <v>2949.9999999999995</v>
      </c>
      <c r="H33" s="36">
        <v>952.16263581584337</v>
      </c>
      <c r="I33" s="37">
        <v>58.826087067724167</v>
      </c>
      <c r="J33" s="36">
        <v>1312.4871425632584</v>
      </c>
      <c r="K33" s="36">
        <v>1921.253555566645</v>
      </c>
      <c r="L33" s="19"/>
      <c r="M33" s="20"/>
      <c r="N33" s="21"/>
    </row>
    <row r="34" spans="1:14" x14ac:dyDescent="0.3">
      <c r="A34" s="48" t="s">
        <v>205</v>
      </c>
      <c r="B34" s="23" t="s">
        <v>29</v>
      </c>
      <c r="C34" s="23" t="s">
        <v>326</v>
      </c>
      <c r="D34" s="44">
        <v>43044</v>
      </c>
      <c r="E34" s="23"/>
      <c r="F34" s="21">
        <v>40.89956477221763</v>
      </c>
      <c r="G34" s="36">
        <v>1965.625</v>
      </c>
      <c r="H34" s="36">
        <v>536.76048085735533</v>
      </c>
      <c r="I34" s="37">
        <v>48.083932037965845</v>
      </c>
      <c r="J34" s="36">
        <v>958.65048343962155</v>
      </c>
      <c r="K34" s="36">
        <v>1225.1110334847049</v>
      </c>
      <c r="L34" s="19"/>
      <c r="M34" s="20"/>
      <c r="N34" s="21"/>
    </row>
    <row r="35" spans="1:14" x14ac:dyDescent="0.3">
      <c r="A35" s="54" t="s">
        <v>205</v>
      </c>
      <c r="B35" s="23" t="s">
        <v>29</v>
      </c>
      <c r="C35" s="23" t="s">
        <v>326</v>
      </c>
      <c r="D35" s="44">
        <v>43044</v>
      </c>
      <c r="E35" s="23"/>
      <c r="F35" s="21">
        <v>31.309321998042464</v>
      </c>
      <c r="G35" s="36">
        <v>1796.875</v>
      </c>
      <c r="H35" s="36">
        <v>453.68004986565762</v>
      </c>
      <c r="I35" s="37">
        <v>46.037807270392825</v>
      </c>
      <c r="J35" s="36">
        <v>901.04916683809915</v>
      </c>
      <c r="K35" s="36">
        <v>1142.7715953889913</v>
      </c>
      <c r="L35" s="19"/>
      <c r="M35" s="20"/>
      <c r="N35" s="21"/>
    </row>
    <row r="36" spans="1:14" x14ac:dyDescent="0.3">
      <c r="A36" s="48" t="s">
        <v>217</v>
      </c>
      <c r="B36" s="44" t="s">
        <v>29</v>
      </c>
      <c r="C36" s="23" t="s">
        <v>326</v>
      </c>
      <c r="D36" s="44" t="s">
        <v>324</v>
      </c>
      <c r="E36" s="23"/>
      <c r="F36" s="21">
        <v>26.796266574901207</v>
      </c>
      <c r="G36" s="36">
        <v>3359.375</v>
      </c>
      <c r="H36" s="36">
        <v>354.50550396980918</v>
      </c>
      <c r="I36" s="37">
        <v>41.945557735246794</v>
      </c>
      <c r="J36" s="36">
        <v>1653.9806624151408</v>
      </c>
      <c r="K36" s="36">
        <v>1806.4773691301962</v>
      </c>
      <c r="L36" s="19"/>
      <c r="M36" s="20"/>
      <c r="N36" s="21"/>
    </row>
    <row r="37" spans="1:14" x14ac:dyDescent="0.3">
      <c r="A37" s="48" t="s">
        <v>218</v>
      </c>
      <c r="B37" s="44" t="s">
        <v>29</v>
      </c>
      <c r="C37" s="23" t="s">
        <v>326</v>
      </c>
      <c r="D37" s="44" t="s">
        <v>324</v>
      </c>
      <c r="E37" s="23"/>
      <c r="F37" s="21">
        <v>31.309321998042464</v>
      </c>
      <c r="G37" s="36">
        <v>3150</v>
      </c>
      <c r="H37" s="36">
        <v>330.14684357433759</v>
      </c>
      <c r="I37" s="37">
        <v>40.922495351460292</v>
      </c>
      <c r="J37" s="36">
        <v>1596.3793458136183</v>
      </c>
      <c r="K37" s="36">
        <v>1746.5941414242225</v>
      </c>
      <c r="L37" s="19"/>
      <c r="M37" s="20"/>
      <c r="N37" s="21"/>
    </row>
    <row r="38" spans="1:14" x14ac:dyDescent="0.3">
      <c r="A38" s="48" t="s">
        <v>219</v>
      </c>
      <c r="B38" s="44" t="s">
        <v>29</v>
      </c>
      <c r="C38" s="23" t="s">
        <v>326</v>
      </c>
      <c r="D38" s="44" t="s">
        <v>324</v>
      </c>
      <c r="E38" s="23"/>
      <c r="F38" s="21">
        <v>27.360398502793863</v>
      </c>
      <c r="G38" s="36">
        <v>2478.125</v>
      </c>
      <c r="H38" s="36">
        <v>250.54622121056451</v>
      </c>
      <c r="I38" s="37">
        <v>30.43610591764859</v>
      </c>
      <c r="J38" s="36">
        <v>1164.3694713022012</v>
      </c>
      <c r="K38" s="36">
        <v>1267.5283197764359</v>
      </c>
      <c r="L38" s="19"/>
      <c r="M38" s="20"/>
      <c r="N38" s="21"/>
    </row>
    <row r="39" spans="1:14" x14ac:dyDescent="0.3">
      <c r="A39" s="54" t="s">
        <v>220</v>
      </c>
      <c r="B39" s="44" t="s">
        <v>29</v>
      </c>
      <c r="C39" s="23" t="s">
        <v>326</v>
      </c>
      <c r="D39" s="44" t="s">
        <v>324</v>
      </c>
      <c r="E39" s="23"/>
      <c r="F39" s="21">
        <v>43.720224411680917</v>
      </c>
      <c r="G39" s="36">
        <v>4059.375</v>
      </c>
      <c r="H39" s="36">
        <v>464.5544518279217</v>
      </c>
      <c r="I39" s="37">
        <v>44.247448098766441</v>
      </c>
      <c r="J39" s="36">
        <v>2094.2192964410615</v>
      </c>
      <c r="K39" s="36">
        <v>2213.1842906332645</v>
      </c>
      <c r="L39" s="19"/>
      <c r="M39" s="20"/>
      <c r="N39" s="21"/>
    </row>
    <row r="40" spans="1:14" x14ac:dyDescent="0.3">
      <c r="A40" s="48" t="s">
        <v>229</v>
      </c>
      <c r="B40" s="23" t="s">
        <v>29</v>
      </c>
      <c r="C40" s="23" t="s">
        <v>326</v>
      </c>
      <c r="D40" s="44">
        <v>43103</v>
      </c>
      <c r="E40" s="32">
        <v>0.41666666666666669</v>
      </c>
      <c r="F40" s="21">
        <v>70.516490986582127</v>
      </c>
      <c r="G40" s="36">
        <v>9418.75</v>
      </c>
      <c r="H40" s="36">
        <v>2340.171302279231</v>
      </c>
      <c r="I40" s="37">
        <v>53.710775148791633</v>
      </c>
      <c r="J40" s="36">
        <v>4961.9419872454237</v>
      </c>
      <c r="K40" s="36">
        <v>4144.4183841509057</v>
      </c>
      <c r="L40" s="19"/>
      <c r="M40" s="20"/>
      <c r="N40" s="21"/>
    </row>
    <row r="41" spans="1:14" x14ac:dyDescent="0.3">
      <c r="A41" s="48" t="s">
        <v>233</v>
      </c>
      <c r="B41" s="44" t="s">
        <v>29</v>
      </c>
      <c r="C41" s="23" t="s">
        <v>326</v>
      </c>
      <c r="D41" s="44" t="s">
        <v>324</v>
      </c>
      <c r="E41" s="23"/>
      <c r="F41" s="21">
        <v>103.80027473224888</v>
      </c>
      <c r="G41" s="36">
        <v>5231.2499999999991</v>
      </c>
      <c r="H41" s="36">
        <v>633.76014636075092</v>
      </c>
      <c r="I41" s="37">
        <v>45.27051048255295</v>
      </c>
      <c r="J41" s="36">
        <v>2287.5951450318862</v>
      </c>
      <c r="K41" s="36">
        <v>2120.8643145865558</v>
      </c>
      <c r="L41" s="19"/>
      <c r="M41" s="20"/>
      <c r="N41" s="21"/>
    </row>
    <row r="42" spans="1:14" x14ac:dyDescent="0.3">
      <c r="A42" s="48" t="s">
        <v>234</v>
      </c>
      <c r="B42" s="44" t="s">
        <v>29</v>
      </c>
      <c r="C42" s="23" t="s">
        <v>326</v>
      </c>
      <c r="D42" s="44" t="s">
        <v>324</v>
      </c>
      <c r="E42" s="23"/>
      <c r="F42" s="21">
        <v>79.260535868918311</v>
      </c>
      <c r="G42" s="36">
        <v>4032.8124999999995</v>
      </c>
      <c r="H42" s="36">
        <v>638.97985930263769</v>
      </c>
      <c r="I42" s="37">
        <v>47.956049239992524</v>
      </c>
      <c r="J42" s="36">
        <v>2884.1802098333674</v>
      </c>
      <c r="K42" s="36">
        <v>2664.803632915814</v>
      </c>
      <c r="L42" s="19"/>
      <c r="M42" s="20"/>
      <c r="N42" s="21"/>
    </row>
    <row r="43" spans="1:14" x14ac:dyDescent="0.3">
      <c r="A43" s="48"/>
      <c r="B43" s="44"/>
      <c r="C43" s="23"/>
      <c r="D43" s="44"/>
      <c r="E43" s="23"/>
      <c r="F43" s="21"/>
      <c r="G43" s="36"/>
      <c r="H43" s="21"/>
      <c r="I43" s="21"/>
      <c r="J43" s="21"/>
      <c r="K43" s="21"/>
      <c r="L43" s="19"/>
      <c r="M43" s="20"/>
      <c r="N43" s="21"/>
    </row>
    <row r="44" spans="1:14" x14ac:dyDescent="0.3">
      <c r="A44" s="48"/>
      <c r="B44" s="44"/>
      <c r="C44" s="23"/>
      <c r="D44" s="44"/>
      <c r="E44" s="23"/>
      <c r="F44" s="21"/>
      <c r="G44" s="21"/>
      <c r="H44" s="21"/>
      <c r="I44" s="21"/>
      <c r="J44" s="21"/>
      <c r="K44" s="21"/>
      <c r="L44" s="19"/>
      <c r="M44" s="20"/>
      <c r="N44" s="21"/>
    </row>
    <row r="45" spans="1:14" x14ac:dyDescent="0.3">
      <c r="A45" s="48"/>
      <c r="B45" s="44"/>
      <c r="C45" s="23"/>
      <c r="D45" s="44"/>
      <c r="E45" s="23"/>
      <c r="F45" s="21"/>
      <c r="G45" s="21"/>
      <c r="H45" s="21"/>
      <c r="I45" s="21"/>
      <c r="J45" s="21"/>
      <c r="K45" s="21"/>
      <c r="L45" s="19"/>
      <c r="M45" s="20"/>
      <c r="N45" s="21"/>
    </row>
    <row r="46" spans="1:14" x14ac:dyDescent="0.3">
      <c r="A46" s="48"/>
      <c r="B46" s="44"/>
      <c r="C46" s="23"/>
      <c r="D46" s="44"/>
      <c r="E46" s="23"/>
      <c r="F46" s="21"/>
      <c r="G46" s="21"/>
      <c r="H46" s="21"/>
      <c r="I46" s="21"/>
      <c r="J46" s="21"/>
      <c r="K46" s="21"/>
      <c r="L46" s="19"/>
      <c r="M46" s="20"/>
      <c r="N46" s="21"/>
    </row>
    <row r="47" spans="1:14" x14ac:dyDescent="0.3">
      <c r="A47" s="48"/>
      <c r="B47" s="23"/>
      <c r="C47" s="23"/>
      <c r="D47" s="44"/>
      <c r="E47" s="23"/>
      <c r="F47" s="21"/>
      <c r="G47" s="21"/>
      <c r="H47" s="21"/>
      <c r="I47" s="21"/>
      <c r="J47" s="21"/>
      <c r="K47" s="21"/>
      <c r="L47" s="19"/>
      <c r="M47" s="20"/>
      <c r="N47" s="21"/>
    </row>
    <row r="48" spans="1:14" x14ac:dyDescent="0.3">
      <c r="A48" s="48"/>
      <c r="B48" s="44"/>
      <c r="C48" s="23"/>
      <c r="D48" s="44"/>
      <c r="E48" s="23"/>
      <c r="F48" s="21"/>
      <c r="G48" s="21"/>
      <c r="H48" s="21"/>
      <c r="I48" s="21"/>
      <c r="J48" s="21"/>
      <c r="K48" s="21"/>
      <c r="L48" s="19"/>
      <c r="M48" s="20"/>
      <c r="N48" s="21"/>
    </row>
    <row r="49" spans="1:14" x14ac:dyDescent="0.3">
      <c r="A49" s="48"/>
      <c r="B49" s="44"/>
      <c r="C49" s="23"/>
      <c r="D49" s="44"/>
      <c r="E49" s="23"/>
      <c r="F49" s="21"/>
      <c r="G49" s="21"/>
      <c r="H49" s="21"/>
      <c r="I49" s="21"/>
      <c r="J49" s="21"/>
      <c r="K49" s="21"/>
      <c r="L49" s="19"/>
      <c r="M49" s="20"/>
      <c r="N49" s="21"/>
    </row>
    <row r="50" spans="1:14" x14ac:dyDescent="0.3">
      <c r="A50" s="48"/>
      <c r="B50" s="23"/>
      <c r="C50" s="23"/>
      <c r="D50" s="44"/>
      <c r="E50" s="32"/>
      <c r="F50" s="21"/>
      <c r="G50" s="21"/>
      <c r="H50" s="21"/>
      <c r="I50" s="21"/>
      <c r="J50" s="21"/>
      <c r="K50" s="21"/>
      <c r="L50" s="19"/>
      <c r="M50" s="20"/>
      <c r="N50" s="21"/>
    </row>
    <row r="51" spans="1:14" x14ac:dyDescent="0.3">
      <c r="A51" s="48"/>
      <c r="B51" s="23"/>
      <c r="C51" s="44"/>
      <c r="D51" s="44"/>
      <c r="E51" s="32"/>
      <c r="F51" s="21"/>
      <c r="G51" s="21"/>
      <c r="H51" s="21"/>
      <c r="I51" s="21"/>
      <c r="J51" s="21"/>
      <c r="K51" s="21"/>
      <c r="L51" s="19"/>
      <c r="M51" s="20"/>
      <c r="N51" s="21"/>
    </row>
    <row r="52" spans="1:14" x14ac:dyDescent="0.3">
      <c r="A52" s="48"/>
      <c r="B52" s="44"/>
      <c r="C52" s="44"/>
      <c r="D52" s="44"/>
      <c r="E52" s="23"/>
      <c r="F52" s="21"/>
      <c r="G52" s="21"/>
      <c r="H52" s="21"/>
      <c r="I52" s="21"/>
      <c r="J52" s="21"/>
      <c r="K52" s="21"/>
      <c r="L52" s="19"/>
      <c r="M52" s="20"/>
      <c r="N52" s="21"/>
    </row>
    <row r="53" spans="1:14" x14ac:dyDescent="0.3">
      <c r="A53" s="48"/>
      <c r="B53" s="44"/>
      <c r="C53" s="44"/>
      <c r="D53" s="44"/>
      <c r="E53" s="23"/>
      <c r="F53" s="21"/>
      <c r="G53" s="21"/>
      <c r="H53" s="21"/>
      <c r="I53" s="21"/>
      <c r="J53" s="21"/>
      <c r="K53" s="21"/>
      <c r="L53" s="19"/>
      <c r="M53" s="20"/>
      <c r="N53" s="21"/>
    </row>
    <row r="54" spans="1:14" x14ac:dyDescent="0.3">
      <c r="A54" s="48"/>
      <c r="B54" s="44"/>
      <c r="C54" s="44"/>
      <c r="D54" s="44"/>
      <c r="E54" s="23"/>
      <c r="F54" s="21"/>
      <c r="G54" s="21"/>
      <c r="H54" s="21"/>
      <c r="I54" s="21"/>
      <c r="J54" s="21"/>
      <c r="K54" s="21"/>
      <c r="L54" s="19"/>
      <c r="M54" s="20"/>
      <c r="N54" s="21"/>
    </row>
    <row r="55" spans="1:14" x14ac:dyDescent="0.3">
      <c r="A55" s="48"/>
      <c r="B55" s="44"/>
      <c r="C55" s="44"/>
      <c r="D55" s="44"/>
      <c r="E55" s="23"/>
      <c r="F55" s="21"/>
      <c r="G55" s="21"/>
      <c r="H55" s="21"/>
      <c r="I55" s="21"/>
      <c r="J55" s="21"/>
      <c r="K55" s="21"/>
      <c r="L55" s="19"/>
      <c r="M55" s="20"/>
      <c r="N55" s="21"/>
    </row>
    <row r="56" spans="1:14" x14ac:dyDescent="0.3">
      <c r="A56" s="48"/>
      <c r="B56" s="44"/>
      <c r="C56" s="44"/>
      <c r="D56" s="44"/>
      <c r="E56" s="23"/>
      <c r="F56" s="21"/>
      <c r="G56" s="21"/>
      <c r="H56" s="21"/>
      <c r="I56" s="21"/>
      <c r="J56" s="21"/>
      <c r="K56" s="21"/>
      <c r="L56" s="19"/>
      <c r="M56" s="20"/>
      <c r="N56" s="21"/>
    </row>
    <row r="57" spans="1:14" x14ac:dyDescent="0.3">
      <c r="A57" s="48"/>
      <c r="B57" s="44"/>
      <c r="C57" s="44"/>
      <c r="D57" s="44"/>
      <c r="E57" s="23"/>
      <c r="F57" s="21"/>
      <c r="G57" s="21"/>
      <c r="H57" s="21"/>
      <c r="I57" s="21"/>
      <c r="J57" s="21"/>
      <c r="K57" s="21"/>
      <c r="L57" s="19"/>
      <c r="M57" s="20"/>
      <c r="N57" s="21"/>
    </row>
  </sheetData>
  <sortState ref="A2:N69">
    <sortCondition ref="C2:C69"/>
  </sortState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="85" zoomScaleNormal="85" workbookViewId="0">
      <selection activeCell="M8" sqref="M8:Q8"/>
    </sheetView>
  </sheetViews>
  <sheetFormatPr defaultColWidth="8.7265625" defaultRowHeight="14" x14ac:dyDescent="0.3"/>
  <cols>
    <col min="1" max="1" width="11.54296875" style="55" bestFit="1" customWidth="1"/>
    <col min="2" max="2" width="12.90625" style="55" bestFit="1" customWidth="1"/>
    <col min="3" max="3" width="15.54296875" style="55" bestFit="1" customWidth="1"/>
    <col min="4" max="4" width="13.54296875" style="55" bestFit="1" customWidth="1"/>
    <col min="5" max="5" width="15" style="55" customWidth="1"/>
    <col min="6" max="6" width="6.26953125" style="55" bestFit="1" customWidth="1"/>
    <col min="7" max="7" width="5.6328125" style="55" bestFit="1" customWidth="1"/>
    <col min="8" max="8" width="7.1796875" style="55" customWidth="1"/>
    <col min="9" max="9" width="6.36328125" style="55" bestFit="1" customWidth="1"/>
    <col min="10" max="10" width="6.08984375" style="55" bestFit="1" customWidth="1"/>
    <col min="11" max="11" width="7.26953125" style="55" bestFit="1" customWidth="1"/>
    <col min="12" max="12" width="13.90625" style="55" bestFit="1" customWidth="1"/>
    <col min="13" max="16" width="8.08984375" style="55" bestFit="1" customWidth="1"/>
    <col min="17" max="17" width="9.54296875" style="55" customWidth="1"/>
    <col min="18" max="16384" width="8.7265625" style="55"/>
  </cols>
  <sheetData>
    <row r="1" spans="1:17" x14ac:dyDescent="0.3">
      <c r="A1" s="39"/>
      <c r="B1" s="39"/>
      <c r="C1" s="39"/>
      <c r="D1" s="79"/>
      <c r="E1" s="79"/>
      <c r="F1" s="41"/>
      <c r="G1" s="41"/>
      <c r="H1" s="41"/>
      <c r="I1" s="41"/>
      <c r="J1" s="41"/>
      <c r="K1" s="41"/>
      <c r="M1" s="116" t="s">
        <v>335</v>
      </c>
      <c r="N1" s="116"/>
      <c r="O1" s="116"/>
      <c r="P1" s="116"/>
      <c r="Q1" s="116"/>
    </row>
    <row r="2" spans="1:17" ht="56" x14ac:dyDescent="0.3">
      <c r="A2" s="39" t="s">
        <v>0</v>
      </c>
      <c r="B2" s="39" t="s">
        <v>2</v>
      </c>
      <c r="C2" s="39" t="s">
        <v>5</v>
      </c>
      <c r="D2" s="79" t="s">
        <v>331</v>
      </c>
      <c r="E2" s="79" t="s">
        <v>320</v>
      </c>
      <c r="F2" s="41" t="s">
        <v>8</v>
      </c>
      <c r="G2" s="41" t="s">
        <v>9</v>
      </c>
      <c r="H2" s="41" t="s">
        <v>10</v>
      </c>
      <c r="I2" s="41" t="s">
        <v>11</v>
      </c>
      <c r="J2" s="41" t="s">
        <v>12</v>
      </c>
      <c r="K2" s="41" t="s">
        <v>13</v>
      </c>
      <c r="M2" s="63" t="s">
        <v>310</v>
      </c>
      <c r="N2" s="63" t="s">
        <v>304</v>
      </c>
      <c r="O2" s="63" t="s">
        <v>311</v>
      </c>
      <c r="P2" s="63" t="s">
        <v>312</v>
      </c>
      <c r="Q2" s="63" t="s">
        <v>313</v>
      </c>
    </row>
    <row r="3" spans="1:17" x14ac:dyDescent="0.3">
      <c r="A3" s="30" t="s">
        <v>195</v>
      </c>
      <c r="B3" s="35" t="s">
        <v>34</v>
      </c>
      <c r="C3" s="26">
        <v>42914</v>
      </c>
      <c r="D3" s="62">
        <v>34.4</v>
      </c>
      <c r="E3" s="69">
        <v>27</v>
      </c>
      <c r="F3" s="21">
        <v>17.206023800726037</v>
      </c>
      <c r="G3" s="36">
        <v>20.9375</v>
      </c>
      <c r="H3" s="36">
        <v>16.094114904150846</v>
      </c>
      <c r="I3" s="37">
        <v>6.3941398986656708</v>
      </c>
      <c r="J3" s="36">
        <v>13.166015223205102</v>
      </c>
      <c r="K3" s="36">
        <v>45.1619342282549</v>
      </c>
      <c r="M3" s="59">
        <f>G3/F3</f>
        <v>1.2168703381147541</v>
      </c>
      <c r="N3" s="59">
        <f>H3/F3</f>
        <v>0.93537676633178479</v>
      </c>
      <c r="O3" s="59">
        <f>I3/F3</f>
        <v>0.37162216981217122</v>
      </c>
      <c r="P3" s="59">
        <f>J3/F3</f>
        <v>0.76519801295692391</v>
      </c>
      <c r="Q3" s="59">
        <f>K3/F3</f>
        <v>2.6247745993672993</v>
      </c>
    </row>
    <row r="4" spans="1:17" x14ac:dyDescent="0.3">
      <c r="A4" s="25" t="s">
        <v>199</v>
      </c>
      <c r="B4" s="35" t="s">
        <v>34</v>
      </c>
      <c r="C4" s="26">
        <v>42987</v>
      </c>
      <c r="D4" s="62">
        <v>18.8</v>
      </c>
      <c r="E4" s="69">
        <v>19.8</v>
      </c>
      <c r="F4" s="21">
        <v>17.206023800726037</v>
      </c>
      <c r="G4" s="36">
        <v>20.9375</v>
      </c>
      <c r="H4" s="36">
        <v>16.52909098264141</v>
      </c>
      <c r="I4" s="37">
        <v>5.8826087067724178</v>
      </c>
      <c r="J4" s="36">
        <v>13.988891174655421</v>
      </c>
      <c r="K4" s="36">
        <v>45.910474574579574</v>
      </c>
      <c r="M4" s="59">
        <f t="shared" ref="M4:M5" si="0">G4/F4</f>
        <v>1.2168703381147541</v>
      </c>
      <c r="N4" s="59">
        <f t="shared" ref="N4:N5" si="1">H4/F4</f>
        <v>0.96065721947588711</v>
      </c>
      <c r="O4" s="59">
        <f t="shared" ref="O4:O5" si="2">I4/F4</f>
        <v>0.34189239622719758</v>
      </c>
      <c r="P4" s="59">
        <f t="shared" ref="P4:P5" si="3">J4/F4</f>
        <v>0.81302288876673168</v>
      </c>
      <c r="Q4" s="59">
        <f t="shared" ref="Q4:Q5" si="4">K4/F4</f>
        <v>2.6682791507380283</v>
      </c>
    </row>
    <row r="5" spans="1:17" x14ac:dyDescent="0.3">
      <c r="A5" s="31" t="s">
        <v>246</v>
      </c>
      <c r="B5" s="35" t="s">
        <v>34</v>
      </c>
      <c r="C5" s="38" t="s">
        <v>247</v>
      </c>
      <c r="D5" s="62">
        <v>49</v>
      </c>
      <c r="E5" s="71">
        <v>22.2</v>
      </c>
      <c r="F5" s="21">
        <v>7.5819331108773094</v>
      </c>
      <c r="G5" s="36">
        <v>5.921875</v>
      </c>
      <c r="H5" s="36">
        <v>5.4741739478037417</v>
      </c>
      <c r="I5" s="37">
        <v>3.3313468872048144</v>
      </c>
      <c r="J5" s="36">
        <v>2.0510183089899194</v>
      </c>
      <c r="K5" s="36">
        <v>9.0249014421877352</v>
      </c>
      <c r="M5" s="59">
        <f t="shared" si="0"/>
        <v>0.78105081031436019</v>
      </c>
      <c r="N5" s="59">
        <f t="shared" si="1"/>
        <v>0.72200240594978315</v>
      </c>
      <c r="O5" s="59">
        <f t="shared" si="2"/>
        <v>0.43937961974704659</v>
      </c>
      <c r="P5" s="59">
        <f t="shared" si="3"/>
        <v>0.27051390179734719</v>
      </c>
      <c r="Q5" s="59">
        <f t="shared" si="4"/>
        <v>1.1903166791646174</v>
      </c>
    </row>
    <row r="6" spans="1:17" x14ac:dyDescent="0.3">
      <c r="A6" s="24"/>
      <c r="B6" s="33"/>
      <c r="C6" s="33"/>
      <c r="D6" s="81"/>
      <c r="E6" s="62"/>
      <c r="F6" s="61"/>
      <c r="G6" s="18"/>
      <c r="H6" s="19"/>
      <c r="I6" s="19"/>
      <c r="J6" s="20"/>
      <c r="K6" s="19"/>
    </row>
    <row r="7" spans="1:17" x14ac:dyDescent="0.3">
      <c r="A7" s="24"/>
      <c r="B7" s="33"/>
      <c r="C7" s="33"/>
      <c r="D7" s="67"/>
      <c r="E7" s="60"/>
      <c r="F7" s="56"/>
      <c r="G7" s="18"/>
      <c r="H7" s="19"/>
      <c r="I7" s="19"/>
      <c r="J7" s="20"/>
      <c r="K7" s="19"/>
      <c r="L7" s="64" t="s">
        <v>314</v>
      </c>
      <c r="M7" s="66">
        <f>AVERAGE(M3:M5)</f>
        <v>1.0715971621812894</v>
      </c>
      <c r="N7" s="66">
        <f>AVERAGE(N3:N5)</f>
        <v>0.87267879725248498</v>
      </c>
      <c r="O7" s="66">
        <f>AVERAGE(O3:O5)</f>
        <v>0.38429806192880517</v>
      </c>
      <c r="P7" s="66">
        <f>AVERAGE(P3:P5)</f>
        <v>0.61624493450700102</v>
      </c>
      <c r="Q7" s="66">
        <f>AVERAGE(Q3:Q5)</f>
        <v>2.1611234764233149</v>
      </c>
    </row>
    <row r="8" spans="1:17" x14ac:dyDescent="0.3">
      <c r="A8" s="24"/>
      <c r="B8" s="33"/>
      <c r="C8" s="33"/>
      <c r="D8" s="26"/>
      <c r="E8" s="62"/>
      <c r="F8" s="57"/>
      <c r="G8" s="18"/>
      <c r="H8" s="19"/>
      <c r="I8" s="19"/>
      <c r="J8" s="20"/>
      <c r="K8" s="19"/>
      <c r="L8" s="83" t="s">
        <v>319</v>
      </c>
      <c r="M8" s="84">
        <f>M7*MoulinData!$M$2</f>
        <v>62.413228254085283</v>
      </c>
      <c r="N8" s="84">
        <f>N7*MoulinData!$M$2</f>
        <v>50.827589776880593</v>
      </c>
      <c r="O8" s="84">
        <f>O7*MoulinData!$M$2</f>
        <v>22.382741857902907</v>
      </c>
      <c r="P8" s="84">
        <f>P7*MoulinData!$M$2</f>
        <v>35.892065708272604</v>
      </c>
      <c r="Q8" s="84">
        <f>Q7*MoulinData!$M$2</f>
        <v>125.87070736983868</v>
      </c>
    </row>
    <row r="9" spans="1:17" x14ac:dyDescent="0.3">
      <c r="A9" s="24"/>
      <c r="B9" s="33"/>
      <c r="C9" s="33"/>
      <c r="D9" s="26"/>
      <c r="E9" s="68"/>
      <c r="F9" s="69"/>
      <c r="G9" s="18"/>
      <c r="H9" s="19"/>
      <c r="I9" s="19"/>
      <c r="J9" s="20"/>
      <c r="K9" s="19"/>
    </row>
    <row r="11" spans="1:17" x14ac:dyDescent="0.3">
      <c r="E11" s="82"/>
      <c r="F11" s="82"/>
    </row>
  </sheetData>
  <mergeCells count="1">
    <mergeCell ref="M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3"/>
  <sheetViews>
    <sheetView zoomScale="77" zoomScaleNormal="77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U3" sqref="U3:Z117"/>
    </sheetView>
  </sheetViews>
  <sheetFormatPr defaultRowHeight="14" x14ac:dyDescent="0.3"/>
  <cols>
    <col min="1" max="1" width="14" style="64" bestFit="1" customWidth="1"/>
    <col min="2" max="2" width="8.7265625" style="64" customWidth="1"/>
    <col min="3" max="3" width="27.36328125" style="64" customWidth="1"/>
    <col min="4" max="5" width="8.7265625" style="64" customWidth="1"/>
    <col min="6" max="6" width="11.54296875" style="64" customWidth="1"/>
    <col min="7" max="7" width="8.81640625" style="64" customWidth="1"/>
    <col min="8" max="8" width="11" style="64" customWidth="1"/>
    <col min="9" max="15" width="8.7265625" style="64" customWidth="1"/>
    <col min="16" max="16" width="9.7265625" style="64" customWidth="1"/>
    <col min="17" max="27" width="8.7265625" style="64" customWidth="1"/>
    <col min="28" max="16384" width="8.7265625" style="64"/>
  </cols>
  <sheetData>
    <row r="1" spans="1:28" x14ac:dyDescent="0.3">
      <c r="A1" s="117" t="s">
        <v>336</v>
      </c>
      <c r="B1" s="117"/>
      <c r="C1" s="117"/>
      <c r="D1" s="117"/>
      <c r="E1" s="117"/>
      <c r="F1" s="117"/>
      <c r="G1" s="117"/>
      <c r="H1" s="117"/>
      <c r="I1" s="117" t="s">
        <v>337</v>
      </c>
      <c r="J1" s="117"/>
      <c r="K1" s="117"/>
      <c r="L1" s="117"/>
      <c r="M1" s="117"/>
      <c r="N1" s="117"/>
      <c r="O1" s="70"/>
      <c r="P1" s="117" t="s">
        <v>315</v>
      </c>
      <c r="Q1" s="117"/>
      <c r="R1" s="117"/>
      <c r="S1" s="117"/>
      <c r="T1" s="117"/>
      <c r="U1" s="117" t="s">
        <v>338</v>
      </c>
      <c r="V1" s="117"/>
      <c r="W1" s="117"/>
      <c r="X1" s="117"/>
      <c r="Y1" s="117"/>
      <c r="Z1" s="117"/>
    </row>
    <row r="2" spans="1:28" ht="28" x14ac:dyDescent="0.3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40" t="s">
        <v>7</v>
      </c>
      <c r="I2" s="41" t="s">
        <v>8</v>
      </c>
      <c r="J2" s="41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6" t="s">
        <v>321</v>
      </c>
      <c r="P2" s="6" t="s">
        <v>305</v>
      </c>
      <c r="Q2" s="6" t="s">
        <v>306</v>
      </c>
      <c r="R2" s="6" t="s">
        <v>307</v>
      </c>
      <c r="S2" s="6" t="s">
        <v>308</v>
      </c>
      <c r="T2" s="6" t="s">
        <v>309</v>
      </c>
      <c r="U2" s="41" t="s">
        <v>339</v>
      </c>
      <c r="V2" s="41" t="s">
        <v>340</v>
      </c>
      <c r="W2" s="41" t="s">
        <v>316</v>
      </c>
      <c r="X2" s="41" t="s">
        <v>318</v>
      </c>
      <c r="Y2" s="41" t="s">
        <v>341</v>
      </c>
      <c r="Z2" s="41" t="s">
        <v>317</v>
      </c>
    </row>
    <row r="3" spans="1:28" ht="14.5" x14ac:dyDescent="0.35">
      <c r="A3" s="64" t="s">
        <v>16</v>
      </c>
      <c r="B3" s="64" t="s">
        <v>17</v>
      </c>
      <c r="C3" s="64" t="s">
        <v>325</v>
      </c>
      <c r="D3" s="64">
        <v>44.140700000000002</v>
      </c>
      <c r="E3" s="64">
        <v>6.3624599999999996</v>
      </c>
      <c r="F3" s="44">
        <v>42585</v>
      </c>
      <c r="G3" s="85">
        <v>0.5395833333333333</v>
      </c>
      <c r="H3" s="65">
        <v>0.03</v>
      </c>
      <c r="I3" s="88">
        <v>1052.1060455198053</v>
      </c>
      <c r="J3" s="88">
        <v>16362.5</v>
      </c>
      <c r="K3" s="88">
        <v>7849.1433363622182</v>
      </c>
      <c r="L3" s="88">
        <v>154.73818554770921</v>
      </c>
      <c r="M3" s="88">
        <v>7233.0796132483019</v>
      </c>
      <c r="N3" s="88">
        <v>6068.1670742052984</v>
      </c>
      <c r="O3" s="87">
        <v>58</v>
      </c>
      <c r="P3" s="84">
        <v>62.413228254085283</v>
      </c>
      <c r="Q3" s="84">
        <v>50.827589776880593</v>
      </c>
      <c r="R3" s="84">
        <v>22.382741857902907</v>
      </c>
      <c r="S3" s="84">
        <v>35.892065708272604</v>
      </c>
      <c r="T3" s="84">
        <v>125.87070736983868</v>
      </c>
      <c r="U3" s="19">
        <f>MAX(0,I3-$O$3)</f>
        <v>994.10604551980532</v>
      </c>
      <c r="V3" s="18">
        <f>J3-$P$3</f>
        <v>16300.086771745915</v>
      </c>
      <c r="W3" s="18">
        <f>K3-$Q$3</f>
        <v>7798.3157465853374</v>
      </c>
      <c r="X3" s="18">
        <f>L3-$R$3</f>
        <v>132.35544368980629</v>
      </c>
      <c r="Y3" s="18">
        <f>M3-$S$3</f>
        <v>7197.1875475400293</v>
      </c>
      <c r="Z3" s="18">
        <f>N3-$T$3</f>
        <v>5942.2963668354596</v>
      </c>
      <c r="AA3" s="88"/>
      <c r="AB3" s="89"/>
    </row>
    <row r="4" spans="1:28" ht="14.5" x14ac:dyDescent="0.35">
      <c r="A4" s="64" t="s">
        <v>20</v>
      </c>
      <c r="B4" s="64" t="s">
        <v>17</v>
      </c>
      <c r="C4" s="64" t="s">
        <v>327</v>
      </c>
      <c r="D4" s="64">
        <v>44.14152</v>
      </c>
      <c r="E4" s="64">
        <v>6.3694800000000003</v>
      </c>
      <c r="F4" s="44">
        <v>42586</v>
      </c>
      <c r="G4" s="85">
        <v>0.44513888888888892</v>
      </c>
      <c r="H4" s="65"/>
      <c r="I4" s="88">
        <v>1538.6698333272218</v>
      </c>
      <c r="J4" s="88">
        <v>11975</v>
      </c>
      <c r="K4" s="88">
        <v>15926.649113931982</v>
      </c>
      <c r="L4" s="88">
        <v>88.239130601586254</v>
      </c>
      <c r="M4" s="88">
        <v>3846.945073030241</v>
      </c>
      <c r="N4" s="88">
        <v>3584.26069165128</v>
      </c>
      <c r="U4" s="19">
        <f t="shared" ref="U4:U66" si="0">MAX(0,I4-$O$3)</f>
        <v>1480.6698333272218</v>
      </c>
      <c r="V4" s="18">
        <f t="shared" ref="V4:V66" si="1">J4-$P$3</f>
        <v>11912.586771745915</v>
      </c>
      <c r="W4" s="18">
        <f t="shared" ref="W4:W66" si="2">K4-$Q$3</f>
        <v>15875.821524155102</v>
      </c>
      <c r="X4" s="18">
        <f t="shared" ref="X4:X66" si="3">L4-$R$3</f>
        <v>65.85638874368334</v>
      </c>
      <c r="Y4" s="18">
        <f t="shared" ref="Y4:Y66" si="4">M4-$S$3</f>
        <v>3811.0530073219684</v>
      </c>
      <c r="Z4" s="18">
        <f t="shared" ref="Z4:Z66" si="5">N4-$T$3</f>
        <v>3458.3899842814412</v>
      </c>
      <c r="AA4" s="88"/>
      <c r="AB4" s="89"/>
    </row>
    <row r="5" spans="1:28" ht="14.5" x14ac:dyDescent="0.35">
      <c r="A5" s="64" t="s">
        <v>24</v>
      </c>
      <c r="B5" s="64" t="s">
        <v>17</v>
      </c>
      <c r="C5" s="64" t="s">
        <v>326</v>
      </c>
      <c r="D5" s="64">
        <v>44.140700000000002</v>
      </c>
      <c r="E5" s="64">
        <v>6.3624599999999996</v>
      </c>
      <c r="F5" s="44">
        <v>42587</v>
      </c>
      <c r="G5" s="32"/>
      <c r="H5" s="65">
        <v>9.4018643244794545E-2</v>
      </c>
      <c r="I5" s="88">
        <v>1175.6509377282971</v>
      </c>
      <c r="J5" s="88">
        <v>16725</v>
      </c>
      <c r="K5" s="88">
        <v>7999.2100834414614</v>
      </c>
      <c r="L5" s="88">
        <v>130.44045393277966</v>
      </c>
      <c r="M5" s="88">
        <v>7537.5437152849208</v>
      </c>
      <c r="N5" s="88">
        <v>6242.8264883477214</v>
      </c>
      <c r="P5" s="86"/>
      <c r="Q5" s="86"/>
      <c r="R5" s="86"/>
      <c r="S5" s="86"/>
      <c r="T5" s="86"/>
      <c r="U5" s="19">
        <f t="shared" si="0"/>
        <v>1117.6509377282971</v>
      </c>
      <c r="V5" s="18">
        <f t="shared" si="1"/>
        <v>16662.586771745915</v>
      </c>
      <c r="W5" s="18">
        <f t="shared" si="2"/>
        <v>7948.3824936645806</v>
      </c>
      <c r="X5" s="18">
        <f t="shared" si="3"/>
        <v>108.05771207487675</v>
      </c>
      <c r="Y5" s="18">
        <f t="shared" si="4"/>
        <v>7501.6516495766482</v>
      </c>
      <c r="Z5" s="18">
        <f t="shared" si="5"/>
        <v>6116.9557809778826</v>
      </c>
      <c r="AA5" s="88"/>
      <c r="AB5" s="89"/>
    </row>
    <row r="6" spans="1:28" ht="14.5" x14ac:dyDescent="0.35">
      <c r="A6" s="64" t="s">
        <v>25</v>
      </c>
      <c r="B6" s="64" t="s">
        <v>17</v>
      </c>
      <c r="C6" s="64" t="s">
        <v>326</v>
      </c>
      <c r="F6" s="47">
        <v>42624</v>
      </c>
      <c r="G6" s="32">
        <v>0.72777777777777775</v>
      </c>
      <c r="H6" s="86">
        <v>104.55802379812</v>
      </c>
      <c r="I6" s="88">
        <v>284.32249165789915</v>
      </c>
      <c r="J6" s="88">
        <v>7812.5</v>
      </c>
      <c r="K6" s="88">
        <v>2105.2842198943267</v>
      </c>
      <c r="L6" s="88">
        <v>115.86181496382196</v>
      </c>
      <c r="M6" s="88">
        <v>2917.0952478913805</v>
      </c>
      <c r="N6" s="88">
        <v>3924.8465492290034</v>
      </c>
      <c r="U6" s="19">
        <f t="shared" si="0"/>
        <v>226.32249165789915</v>
      </c>
      <c r="V6" s="18">
        <f t="shared" si="1"/>
        <v>7750.086771745915</v>
      </c>
      <c r="W6" s="18">
        <f t="shared" si="2"/>
        <v>2054.4566301174459</v>
      </c>
      <c r="X6" s="18">
        <f t="shared" si="3"/>
        <v>93.479073105919042</v>
      </c>
      <c r="Y6" s="18">
        <f t="shared" si="4"/>
        <v>2881.2031821831079</v>
      </c>
      <c r="Z6" s="18">
        <f t="shared" si="5"/>
        <v>3798.9758418591646</v>
      </c>
      <c r="AA6" s="88"/>
      <c r="AB6" s="12"/>
    </row>
    <row r="7" spans="1:28" ht="14.5" x14ac:dyDescent="0.35">
      <c r="A7" s="64" t="s">
        <v>26</v>
      </c>
      <c r="B7" s="64" t="s">
        <v>17</v>
      </c>
      <c r="C7" s="64" t="s">
        <v>326</v>
      </c>
      <c r="F7" s="47">
        <v>42624</v>
      </c>
      <c r="G7" s="32">
        <v>0.73888888888888893</v>
      </c>
      <c r="H7" s="86">
        <v>249.12401338140472</v>
      </c>
      <c r="I7" s="88">
        <v>830.68426382193741</v>
      </c>
      <c r="J7" s="88">
        <v>18546.875</v>
      </c>
      <c r="K7" s="88">
        <v>5224.0627026716666</v>
      </c>
      <c r="L7" s="88">
        <v>186.70888504103758</v>
      </c>
      <c r="M7" s="88">
        <v>6303.2297881094419</v>
      </c>
      <c r="N7" s="88">
        <v>9192.0754528669095</v>
      </c>
      <c r="P7" s="86"/>
      <c r="Q7" s="86"/>
      <c r="R7" s="86"/>
      <c r="S7" s="86"/>
      <c r="T7" s="86"/>
      <c r="U7" s="19">
        <f t="shared" si="0"/>
        <v>772.68426382193741</v>
      </c>
      <c r="V7" s="18">
        <f t="shared" si="1"/>
        <v>18484.461771745915</v>
      </c>
      <c r="W7" s="18">
        <f t="shared" si="2"/>
        <v>5173.2351128947857</v>
      </c>
      <c r="X7" s="18">
        <f t="shared" si="3"/>
        <v>164.32614318313466</v>
      </c>
      <c r="Y7" s="18">
        <f t="shared" si="4"/>
        <v>6267.3377224011692</v>
      </c>
      <c r="Z7" s="18">
        <f t="shared" si="5"/>
        <v>9066.2047454970707</v>
      </c>
      <c r="AA7" s="88"/>
      <c r="AB7" s="12"/>
    </row>
    <row r="8" spans="1:28" ht="14.5" x14ac:dyDescent="0.35">
      <c r="A8" s="64" t="s">
        <v>27</v>
      </c>
      <c r="B8" s="64" t="s">
        <v>17</v>
      </c>
      <c r="C8" s="64" t="s">
        <v>326</v>
      </c>
      <c r="F8" s="47">
        <v>42624</v>
      </c>
      <c r="G8" s="32">
        <v>0.75208333333333333</v>
      </c>
      <c r="H8" s="86">
        <v>112.54324356255231</v>
      </c>
      <c r="I8" s="88">
        <v>716.44754842367433</v>
      </c>
      <c r="J8" s="88">
        <v>16078.125</v>
      </c>
      <c r="K8" s="88">
        <v>4549.849781011294</v>
      </c>
      <c r="L8" s="88">
        <v>176.47826120317251</v>
      </c>
      <c r="M8" s="88">
        <v>5677.8440650071998</v>
      </c>
      <c r="N8" s="88">
        <v>7939.5179400169663</v>
      </c>
      <c r="U8" s="19">
        <f t="shared" si="0"/>
        <v>658.44754842367433</v>
      </c>
      <c r="V8" s="18">
        <f t="shared" si="1"/>
        <v>16015.711771745915</v>
      </c>
      <c r="W8" s="18">
        <f t="shared" si="2"/>
        <v>4499.0221912344132</v>
      </c>
      <c r="X8" s="18">
        <f t="shared" si="3"/>
        <v>154.09551934526959</v>
      </c>
      <c r="Y8" s="18">
        <f t="shared" si="4"/>
        <v>5641.9519992989271</v>
      </c>
      <c r="Z8" s="18">
        <f t="shared" si="5"/>
        <v>7813.6472326471276</v>
      </c>
      <c r="AA8" s="88"/>
      <c r="AB8" s="12"/>
    </row>
    <row r="9" spans="1:28" ht="14.5" x14ac:dyDescent="0.35">
      <c r="A9" s="64" t="s">
        <v>35</v>
      </c>
      <c r="B9" s="64" t="s">
        <v>17</v>
      </c>
      <c r="C9" s="64" t="s">
        <v>326</v>
      </c>
      <c r="F9" s="47">
        <v>42625</v>
      </c>
      <c r="G9" s="32">
        <v>0.65069444444444446</v>
      </c>
      <c r="H9" s="86">
        <v>170.85869486368253</v>
      </c>
      <c r="I9" s="88">
        <v>173.75263379093835</v>
      </c>
      <c r="J9" s="88">
        <v>4568.75</v>
      </c>
      <c r="K9" s="88">
        <v>1326.6770393962183</v>
      </c>
      <c r="L9" s="88">
        <v>87.216068217799744</v>
      </c>
      <c r="M9" s="88">
        <v>1863.8140300349723</v>
      </c>
      <c r="N9" s="88">
        <v>2420.2804531164224</v>
      </c>
      <c r="U9" s="19">
        <f t="shared" si="0"/>
        <v>115.75263379093835</v>
      </c>
      <c r="V9" s="18">
        <f t="shared" si="1"/>
        <v>4506.336771745915</v>
      </c>
      <c r="W9" s="18">
        <f t="shared" si="2"/>
        <v>1275.8494496193377</v>
      </c>
      <c r="X9" s="18">
        <f t="shared" si="3"/>
        <v>64.83332635989683</v>
      </c>
      <c r="Y9" s="18">
        <f t="shared" si="4"/>
        <v>1827.9219643266997</v>
      </c>
      <c r="Z9" s="18">
        <f t="shared" si="5"/>
        <v>2294.4097457465837</v>
      </c>
      <c r="AA9" s="88"/>
      <c r="AB9" s="12"/>
    </row>
    <row r="10" spans="1:28" ht="14.5" x14ac:dyDescent="0.35">
      <c r="A10" s="64" t="s">
        <v>36</v>
      </c>
      <c r="B10" s="64" t="s">
        <v>17</v>
      </c>
      <c r="C10" s="64" t="s">
        <v>326</v>
      </c>
      <c r="F10" s="47">
        <v>42625</v>
      </c>
      <c r="G10" s="32">
        <v>0.65555555555555556</v>
      </c>
      <c r="H10" s="86">
        <v>1364.3536602395338</v>
      </c>
      <c r="I10" s="88">
        <v>393.1999537411819</v>
      </c>
      <c r="J10" s="88">
        <v>8200</v>
      </c>
      <c r="K10" s="88">
        <v>2501.1124513207396</v>
      </c>
      <c r="L10" s="88">
        <v>132.99810989224594</v>
      </c>
      <c r="M10" s="88">
        <v>3357.3338819173005</v>
      </c>
      <c r="N10" s="88">
        <v>4121.9621737611651</v>
      </c>
      <c r="U10" s="19">
        <f t="shared" si="0"/>
        <v>335.1999537411819</v>
      </c>
      <c r="V10" s="18">
        <f t="shared" si="1"/>
        <v>8137.586771745915</v>
      </c>
      <c r="W10" s="18">
        <f t="shared" si="2"/>
        <v>2450.2848615438588</v>
      </c>
      <c r="X10" s="18">
        <f t="shared" si="3"/>
        <v>110.61536803434302</v>
      </c>
      <c r="Y10" s="18">
        <f t="shared" si="4"/>
        <v>3321.4418162090278</v>
      </c>
      <c r="Z10" s="18">
        <f t="shared" si="5"/>
        <v>3996.0914663913263</v>
      </c>
      <c r="AA10" s="88"/>
      <c r="AB10" s="12"/>
    </row>
    <row r="11" spans="1:28" ht="14.5" x14ac:dyDescent="0.35">
      <c r="A11" s="64" t="s">
        <v>37</v>
      </c>
      <c r="B11" s="64" t="s">
        <v>17</v>
      </c>
      <c r="C11" s="64" t="s">
        <v>326</v>
      </c>
      <c r="F11" s="47">
        <v>42625</v>
      </c>
      <c r="G11" s="32">
        <v>0.66111111111111109</v>
      </c>
      <c r="H11" s="86">
        <v>865.80715014169448</v>
      </c>
      <c r="I11" s="88">
        <v>267.96266574901205</v>
      </c>
      <c r="J11" s="88">
        <v>6524.9999999999991</v>
      </c>
      <c r="K11" s="88">
        <v>1879.0966590792339</v>
      </c>
      <c r="L11" s="88">
        <v>122.25595486248763</v>
      </c>
      <c r="M11" s="88">
        <v>2748.4056778440649</v>
      </c>
      <c r="N11" s="88">
        <v>3256.150506512301</v>
      </c>
      <c r="U11" s="19">
        <f t="shared" si="0"/>
        <v>209.96266574901205</v>
      </c>
      <c r="V11" s="18">
        <f t="shared" si="1"/>
        <v>6462.5867717459141</v>
      </c>
      <c r="W11" s="18">
        <f t="shared" si="2"/>
        <v>1828.2690693023533</v>
      </c>
      <c r="X11" s="18">
        <f t="shared" si="3"/>
        <v>99.873213004584727</v>
      </c>
      <c r="Y11" s="18">
        <f t="shared" si="4"/>
        <v>2712.5136121357923</v>
      </c>
      <c r="Z11" s="18">
        <f t="shared" si="5"/>
        <v>3130.2797991424623</v>
      </c>
      <c r="AA11" s="88"/>
      <c r="AB11" s="12"/>
    </row>
    <row r="12" spans="1:28" ht="14.5" x14ac:dyDescent="0.35">
      <c r="A12" s="64" t="s">
        <v>38</v>
      </c>
      <c r="B12" s="64" t="s">
        <v>17</v>
      </c>
      <c r="C12" s="64" t="s">
        <v>326</v>
      </c>
      <c r="F12" s="47">
        <v>42625</v>
      </c>
      <c r="G12" s="32">
        <v>0.66527777777777775</v>
      </c>
      <c r="H12" s="86">
        <v>337.31099982924394</v>
      </c>
      <c r="I12" s="88">
        <v>181.65048078143556</v>
      </c>
      <c r="J12" s="88">
        <v>5381.2499999999991</v>
      </c>
      <c r="K12" s="88">
        <v>1548.5148394264058</v>
      </c>
      <c r="L12" s="88">
        <v>121.23289247870112</v>
      </c>
      <c r="M12" s="88">
        <v>2308.1670438181445</v>
      </c>
      <c r="N12" s="88">
        <v>2664.803632915814</v>
      </c>
      <c r="U12" s="19">
        <f t="shared" si="0"/>
        <v>123.65048078143556</v>
      </c>
      <c r="V12" s="18">
        <f t="shared" si="1"/>
        <v>5318.8367717459141</v>
      </c>
      <c r="W12" s="18">
        <f t="shared" si="2"/>
        <v>1497.6872496495253</v>
      </c>
      <c r="X12" s="18">
        <f t="shared" si="3"/>
        <v>98.850150620798217</v>
      </c>
      <c r="Y12" s="18">
        <f t="shared" si="4"/>
        <v>2272.2749781098719</v>
      </c>
      <c r="Z12" s="18">
        <f t="shared" si="5"/>
        <v>2538.9329255459752</v>
      </c>
      <c r="AA12" s="88"/>
      <c r="AB12" s="12"/>
    </row>
    <row r="13" spans="1:28" ht="14.5" x14ac:dyDescent="0.35">
      <c r="A13" s="64" t="s">
        <v>44</v>
      </c>
      <c r="B13" s="64" t="s">
        <v>17</v>
      </c>
      <c r="C13" s="64" t="s">
        <v>326</v>
      </c>
      <c r="F13" s="44">
        <v>42636</v>
      </c>
      <c r="G13" s="32">
        <v>0.375</v>
      </c>
      <c r="H13" s="65">
        <v>0.17621065575043654</v>
      </c>
      <c r="I13" s="88">
        <v>1509.0529071128574</v>
      </c>
      <c r="J13" s="88">
        <v>16390.625</v>
      </c>
      <c r="K13" s="88">
        <v>7046.6124715471269</v>
      </c>
      <c r="L13" s="88">
        <v>150.90170160850982</v>
      </c>
      <c r="M13" s="88">
        <v>7615.7169306727028</v>
      </c>
      <c r="N13" s="88">
        <v>6776.7852687259838</v>
      </c>
      <c r="U13" s="19">
        <f t="shared" si="0"/>
        <v>1451.0529071128574</v>
      </c>
      <c r="V13" s="18">
        <f t="shared" si="1"/>
        <v>16328.211771745915</v>
      </c>
      <c r="W13" s="18">
        <f t="shared" si="2"/>
        <v>6995.7848817702461</v>
      </c>
      <c r="X13" s="18">
        <f t="shared" si="3"/>
        <v>128.51895975060691</v>
      </c>
      <c r="Y13" s="18">
        <f t="shared" si="4"/>
        <v>7579.8248649644302</v>
      </c>
      <c r="Z13" s="18">
        <f t="shared" si="5"/>
        <v>6650.914561356145</v>
      </c>
      <c r="AA13" s="88"/>
      <c r="AB13" s="89"/>
    </row>
    <row r="14" spans="1:28" ht="14.5" x14ac:dyDescent="0.35">
      <c r="A14" s="64" t="s">
        <v>45</v>
      </c>
      <c r="B14" s="64" t="s">
        <v>17</v>
      </c>
      <c r="C14" s="64" t="s">
        <v>326</v>
      </c>
      <c r="F14" s="44">
        <v>42643</v>
      </c>
      <c r="G14" s="32">
        <v>0.4375</v>
      </c>
      <c r="H14" s="65">
        <v>0.51572470920884783</v>
      </c>
      <c r="I14" s="88">
        <v>1466.7430125209082</v>
      </c>
      <c r="J14" s="88">
        <v>14312.5</v>
      </c>
      <c r="K14" s="88">
        <v>6355.0005067471311</v>
      </c>
      <c r="L14" s="88">
        <v>130.44045393277966</v>
      </c>
      <c r="M14" s="88">
        <v>6434.8899403414935</v>
      </c>
      <c r="N14" s="88">
        <v>5768.7509356754326</v>
      </c>
      <c r="U14" s="19">
        <f t="shared" si="0"/>
        <v>1408.7430125209082</v>
      </c>
      <c r="V14" s="18">
        <f t="shared" si="1"/>
        <v>14250.086771745915</v>
      </c>
      <c r="W14" s="18">
        <f t="shared" si="2"/>
        <v>6304.1729169702503</v>
      </c>
      <c r="X14" s="18">
        <f t="shared" si="3"/>
        <v>108.05771207487675</v>
      </c>
      <c r="Y14" s="18">
        <f t="shared" si="4"/>
        <v>6398.9978746332208</v>
      </c>
      <c r="Z14" s="18">
        <f t="shared" si="5"/>
        <v>5642.8802283055938</v>
      </c>
      <c r="AA14" s="88"/>
      <c r="AB14" s="89"/>
    </row>
    <row r="15" spans="1:28" ht="14.5" x14ac:dyDescent="0.35">
      <c r="A15" s="64" t="s">
        <v>46</v>
      </c>
      <c r="B15" s="64" t="s">
        <v>17</v>
      </c>
      <c r="C15" s="64" t="s">
        <v>326</v>
      </c>
      <c r="F15" s="44">
        <v>42650</v>
      </c>
      <c r="G15" s="32">
        <v>0.33333333333333331</v>
      </c>
      <c r="H15" s="65">
        <v>0.27516915615083026</v>
      </c>
      <c r="I15" s="88">
        <v>1410.3298197316426</v>
      </c>
      <c r="J15" s="88">
        <v>14312.5</v>
      </c>
      <c r="K15" s="88">
        <v>6515.9416557886398</v>
      </c>
      <c r="L15" s="88">
        <v>117.39640853950172</v>
      </c>
      <c r="M15" s="88">
        <v>6249.7428512651722</v>
      </c>
      <c r="N15" s="88">
        <v>5446.8785867558254</v>
      </c>
      <c r="U15" s="19">
        <f t="shared" si="0"/>
        <v>1352.3298197316426</v>
      </c>
      <c r="V15" s="18">
        <f t="shared" si="1"/>
        <v>14250.086771745915</v>
      </c>
      <c r="W15" s="18">
        <f t="shared" si="2"/>
        <v>6465.114066011759</v>
      </c>
      <c r="X15" s="18">
        <f t="shared" si="3"/>
        <v>95.013666681598806</v>
      </c>
      <c r="Y15" s="18">
        <f t="shared" si="4"/>
        <v>6213.8507855568996</v>
      </c>
      <c r="Z15" s="18">
        <f t="shared" si="5"/>
        <v>5321.0078793859866</v>
      </c>
      <c r="AA15" s="88"/>
      <c r="AB15" s="89"/>
    </row>
    <row r="16" spans="1:28" ht="14.5" x14ac:dyDescent="0.35">
      <c r="A16" s="64" t="s">
        <v>47</v>
      </c>
      <c r="B16" s="64" t="s">
        <v>17</v>
      </c>
      <c r="C16" s="64" t="s">
        <v>326</v>
      </c>
      <c r="F16" s="44">
        <v>42657</v>
      </c>
      <c r="G16" s="32">
        <v>0.35000000000000003</v>
      </c>
      <c r="H16" s="86">
        <v>407.31684622680575</v>
      </c>
      <c r="I16" s="88">
        <v>161.62379734124625</v>
      </c>
      <c r="J16" s="88">
        <v>5118.7499999999991</v>
      </c>
      <c r="K16" s="88">
        <v>1705.1062276830087</v>
      </c>
      <c r="L16" s="88">
        <v>75.450850804254912</v>
      </c>
      <c r="M16" s="88">
        <v>2485.0853733799631</v>
      </c>
      <c r="N16" s="88">
        <v>2405.3096461899295</v>
      </c>
      <c r="U16" s="19">
        <f t="shared" si="0"/>
        <v>103.62379734124625</v>
      </c>
      <c r="V16" s="18">
        <f t="shared" si="1"/>
        <v>5056.3367717459141</v>
      </c>
      <c r="W16" s="18">
        <f t="shared" si="2"/>
        <v>1654.2786379061281</v>
      </c>
      <c r="X16" s="18">
        <f t="shared" si="3"/>
        <v>53.068108946352005</v>
      </c>
      <c r="Y16" s="18">
        <f t="shared" si="4"/>
        <v>2449.1933076716905</v>
      </c>
      <c r="Z16" s="18">
        <f t="shared" si="5"/>
        <v>2279.4389388200907</v>
      </c>
      <c r="AA16" s="88"/>
      <c r="AB16" s="89"/>
    </row>
    <row r="17" spans="1:28" ht="14.5" x14ac:dyDescent="0.35">
      <c r="A17" s="64" t="s">
        <v>48</v>
      </c>
      <c r="B17" s="64" t="s">
        <v>17</v>
      </c>
      <c r="C17" s="64" t="s">
        <v>326</v>
      </c>
      <c r="F17" s="44">
        <v>42657</v>
      </c>
      <c r="G17" s="32">
        <v>0.35694444444444445</v>
      </c>
      <c r="H17" s="86">
        <v>9240.6899275749274</v>
      </c>
      <c r="I17" s="88">
        <v>129.46827745136477</v>
      </c>
      <c r="J17" s="88">
        <v>4287.5000000000009</v>
      </c>
      <c r="K17" s="88">
        <v>1209.2334982037662</v>
      </c>
      <c r="L17" s="88">
        <v>77.496975571827932</v>
      </c>
      <c r="M17" s="88">
        <v>1826.7846122197082</v>
      </c>
      <c r="N17" s="88">
        <v>2305.5042666799741</v>
      </c>
      <c r="U17" s="19">
        <f t="shared" si="0"/>
        <v>71.46827745136477</v>
      </c>
      <c r="V17" s="18">
        <f t="shared" si="1"/>
        <v>4225.0867717459159</v>
      </c>
      <c r="W17" s="18">
        <f t="shared" si="2"/>
        <v>1158.4059084268856</v>
      </c>
      <c r="X17" s="18">
        <f t="shared" si="3"/>
        <v>55.114233713925024</v>
      </c>
      <c r="Y17" s="18">
        <f t="shared" si="4"/>
        <v>1790.8925465114355</v>
      </c>
      <c r="Z17" s="18">
        <f t="shared" si="5"/>
        <v>2179.6335593101353</v>
      </c>
      <c r="AA17" s="88"/>
      <c r="AB17" s="89"/>
    </row>
    <row r="18" spans="1:28" ht="14.5" x14ac:dyDescent="0.35">
      <c r="A18" s="64" t="s">
        <v>49</v>
      </c>
      <c r="B18" s="64" t="s">
        <v>17</v>
      </c>
      <c r="C18" s="64" t="s">
        <v>326</v>
      </c>
      <c r="F18" s="44">
        <v>42657</v>
      </c>
      <c r="G18" s="32">
        <v>0.36458333333333331</v>
      </c>
      <c r="H18" s="86">
        <v>1855.1199674679442</v>
      </c>
      <c r="I18" s="88">
        <v>51.618071402178117</v>
      </c>
      <c r="J18" s="88">
        <v>3025</v>
      </c>
      <c r="K18" s="88">
        <v>558.50928478188348</v>
      </c>
      <c r="L18" s="88">
        <v>70.335538885322379</v>
      </c>
      <c r="M18" s="88">
        <v>1452.3760543098128</v>
      </c>
      <c r="N18" s="88">
        <v>1784.021158740456</v>
      </c>
      <c r="U18" s="19">
        <f t="shared" si="0"/>
        <v>0</v>
      </c>
      <c r="V18" s="18">
        <f t="shared" si="1"/>
        <v>2962.5867717459146</v>
      </c>
      <c r="W18" s="18">
        <f t="shared" si="2"/>
        <v>507.68169500500289</v>
      </c>
      <c r="X18" s="18">
        <f t="shared" si="3"/>
        <v>47.952797027419471</v>
      </c>
      <c r="Y18" s="18">
        <f t="shared" si="4"/>
        <v>1416.4839886015402</v>
      </c>
      <c r="Z18" s="18">
        <f t="shared" si="5"/>
        <v>1658.1504513706172</v>
      </c>
      <c r="AA18" s="88"/>
      <c r="AB18" s="89"/>
    </row>
    <row r="19" spans="1:28" ht="14.5" x14ac:dyDescent="0.35">
      <c r="A19" s="64" t="s">
        <v>50</v>
      </c>
      <c r="B19" s="64" t="s">
        <v>17</v>
      </c>
      <c r="C19" s="64" t="s">
        <v>326</v>
      </c>
      <c r="F19" s="44">
        <v>42657</v>
      </c>
      <c r="G19" s="32">
        <v>0.42777777777777781</v>
      </c>
      <c r="H19" s="86">
        <v>345.30252332728242</v>
      </c>
      <c r="I19" s="88">
        <v>63.746907851870233</v>
      </c>
      <c r="J19" s="88">
        <v>4768.75</v>
      </c>
      <c r="K19" s="88">
        <v>876.91177423697582</v>
      </c>
      <c r="L19" s="88">
        <v>81.077693915080701</v>
      </c>
      <c r="M19" s="88">
        <v>2295.8239045463897</v>
      </c>
      <c r="N19" s="88">
        <v>2517.5906981386297</v>
      </c>
      <c r="U19" s="19">
        <f t="shared" si="0"/>
        <v>5.7469078518702332</v>
      </c>
      <c r="V19" s="18">
        <f t="shared" si="1"/>
        <v>4706.336771745915</v>
      </c>
      <c r="W19" s="18">
        <f t="shared" si="2"/>
        <v>826.08418446009523</v>
      </c>
      <c r="X19" s="18">
        <f t="shared" si="3"/>
        <v>58.694952057177794</v>
      </c>
      <c r="Y19" s="18">
        <f t="shared" si="4"/>
        <v>2259.9318388381171</v>
      </c>
      <c r="Z19" s="18">
        <f t="shared" si="5"/>
        <v>2391.7199907687909</v>
      </c>
      <c r="AA19" s="88"/>
      <c r="AB19" s="89"/>
    </row>
    <row r="20" spans="1:28" ht="14.5" x14ac:dyDescent="0.35">
      <c r="A20" s="64" t="s">
        <v>68</v>
      </c>
      <c r="B20" s="64" t="s">
        <v>17</v>
      </c>
      <c r="C20" s="64" t="s">
        <v>326</v>
      </c>
      <c r="F20" s="44">
        <v>42691</v>
      </c>
      <c r="G20" s="32">
        <v>0.5</v>
      </c>
      <c r="H20" s="65">
        <v>1.3190397837290575</v>
      </c>
      <c r="I20" s="88">
        <v>583.59447940495363</v>
      </c>
      <c r="J20" s="88">
        <v>12500</v>
      </c>
      <c r="K20" s="88">
        <v>5828.6794517735498</v>
      </c>
      <c r="L20" s="88">
        <v>92.58714573267892</v>
      </c>
      <c r="M20" s="88">
        <v>5932.9356099567985</v>
      </c>
      <c r="N20" s="88">
        <v>5132.4916412994653</v>
      </c>
      <c r="U20" s="19">
        <f t="shared" si="0"/>
        <v>525.59447940495363</v>
      </c>
      <c r="V20" s="18">
        <f t="shared" si="1"/>
        <v>12437.586771745915</v>
      </c>
      <c r="W20" s="18">
        <f t="shared" si="2"/>
        <v>5777.851861996669</v>
      </c>
      <c r="X20" s="18">
        <f t="shared" si="3"/>
        <v>70.204403874776006</v>
      </c>
      <c r="Y20" s="18">
        <f t="shared" si="4"/>
        <v>5897.0435442485259</v>
      </c>
      <c r="Z20" s="18">
        <f t="shared" si="5"/>
        <v>5006.6209339296265</v>
      </c>
      <c r="AA20" s="88"/>
      <c r="AB20" s="89"/>
    </row>
    <row r="21" spans="1:28" ht="14.5" x14ac:dyDescent="0.35">
      <c r="A21" s="64" t="s">
        <v>70</v>
      </c>
      <c r="B21" s="64" t="s">
        <v>17</v>
      </c>
      <c r="C21" s="64" t="s">
        <v>326</v>
      </c>
      <c r="F21" s="44">
        <v>42695</v>
      </c>
      <c r="G21" s="32">
        <v>0.28263888888888888</v>
      </c>
      <c r="H21" s="86">
        <v>246.74553889183886</v>
      </c>
      <c r="I21" s="88">
        <v>54.720797005587727</v>
      </c>
      <c r="J21" s="88">
        <v>4181.25</v>
      </c>
      <c r="K21" s="88">
        <v>1461.519623728293</v>
      </c>
      <c r="L21" s="88">
        <v>60.872211835297179</v>
      </c>
      <c r="M21" s="88">
        <v>2213.5363094013578</v>
      </c>
      <c r="N21" s="88">
        <v>2041.0200109785915</v>
      </c>
      <c r="U21" s="19">
        <f t="shared" si="0"/>
        <v>0</v>
      </c>
      <c r="V21" s="18">
        <f t="shared" si="1"/>
        <v>4118.836771745915</v>
      </c>
      <c r="W21" s="18">
        <f t="shared" si="2"/>
        <v>1410.6920339514124</v>
      </c>
      <c r="X21" s="18">
        <f t="shared" si="3"/>
        <v>38.489469977394272</v>
      </c>
      <c r="Y21" s="18">
        <f t="shared" si="4"/>
        <v>2177.6442436930852</v>
      </c>
      <c r="Z21" s="18">
        <f t="shared" si="5"/>
        <v>1915.1493036087527</v>
      </c>
      <c r="AA21" s="88"/>
      <c r="AB21" s="90"/>
    </row>
    <row r="22" spans="1:28" ht="14.5" x14ac:dyDescent="0.35">
      <c r="A22" s="64" t="s">
        <v>71</v>
      </c>
      <c r="B22" s="64" t="s">
        <v>17</v>
      </c>
      <c r="C22" s="64" t="s">
        <v>326</v>
      </c>
      <c r="F22" s="44">
        <v>42695</v>
      </c>
      <c r="G22" s="32">
        <v>0.375</v>
      </c>
      <c r="H22" s="86">
        <v>581.56186107693236</v>
      </c>
      <c r="I22" s="88">
        <v>27.078332538847533</v>
      </c>
      <c r="J22" s="88">
        <v>3487.4999999999995</v>
      </c>
      <c r="K22" s="88">
        <v>758.16330480905208</v>
      </c>
      <c r="L22" s="88">
        <v>57.547259087991037</v>
      </c>
      <c r="M22" s="88">
        <v>2020.1604608105331</v>
      </c>
      <c r="N22" s="88">
        <v>1912.520584859524</v>
      </c>
      <c r="U22" s="19">
        <f t="shared" si="0"/>
        <v>0</v>
      </c>
      <c r="V22" s="18">
        <f t="shared" si="1"/>
        <v>3425.0867717459141</v>
      </c>
      <c r="W22" s="18">
        <f t="shared" si="2"/>
        <v>707.33571503217149</v>
      </c>
      <c r="X22" s="18">
        <f t="shared" si="3"/>
        <v>35.16451723008813</v>
      </c>
      <c r="Y22" s="18">
        <f t="shared" si="4"/>
        <v>1984.2683951022605</v>
      </c>
      <c r="Z22" s="18">
        <f t="shared" si="5"/>
        <v>1786.6498774896852</v>
      </c>
      <c r="AA22" s="88"/>
      <c r="AB22" s="90"/>
    </row>
    <row r="23" spans="1:28" ht="14.5" x14ac:dyDescent="0.35">
      <c r="A23" s="64" t="s">
        <v>72</v>
      </c>
      <c r="B23" s="64" t="s">
        <v>17</v>
      </c>
      <c r="C23" s="64" t="s">
        <v>326</v>
      </c>
      <c r="F23" s="44">
        <v>42695</v>
      </c>
      <c r="G23" s="32">
        <v>0.43958333333333338</v>
      </c>
      <c r="H23" s="86">
        <v>316.3269929710097</v>
      </c>
      <c r="I23" s="88">
        <v>34.976179529344734</v>
      </c>
      <c r="J23" s="88">
        <v>4362.5000000000009</v>
      </c>
      <c r="K23" s="88">
        <v>896.05072169056064</v>
      </c>
      <c r="L23" s="88">
        <v>62.918336602870205</v>
      </c>
      <c r="M23" s="88">
        <v>2519.0290063772891</v>
      </c>
      <c r="N23" s="88">
        <v>2375.3680323369422</v>
      </c>
      <c r="U23" s="19">
        <f t="shared" si="0"/>
        <v>0</v>
      </c>
      <c r="V23" s="18">
        <f t="shared" si="1"/>
        <v>4300.0867717459159</v>
      </c>
      <c r="W23" s="18">
        <f t="shared" si="2"/>
        <v>845.22313191368005</v>
      </c>
      <c r="X23" s="18">
        <f t="shared" si="3"/>
        <v>40.535594744967298</v>
      </c>
      <c r="Y23" s="18">
        <f t="shared" si="4"/>
        <v>2483.1369406690164</v>
      </c>
      <c r="Z23" s="18">
        <f t="shared" si="5"/>
        <v>2249.4973249671034</v>
      </c>
      <c r="AA23" s="88"/>
      <c r="AB23" s="90"/>
    </row>
    <row r="24" spans="1:28" ht="14.5" x14ac:dyDescent="0.35">
      <c r="A24" s="64" t="s">
        <v>73</v>
      </c>
      <c r="B24" s="64" t="s">
        <v>17</v>
      </c>
      <c r="C24" s="64" t="s">
        <v>326</v>
      </c>
      <c r="F24" s="44">
        <v>42695</v>
      </c>
      <c r="G24" s="32">
        <v>0.59166666666666667</v>
      </c>
      <c r="H24" s="86">
        <v>257.51214605685294</v>
      </c>
      <c r="I24" s="88">
        <v>46.540884051144197</v>
      </c>
      <c r="J24" s="88">
        <v>5843.75</v>
      </c>
      <c r="K24" s="88">
        <v>1246.206464875464</v>
      </c>
      <c r="L24" s="88">
        <v>67.777882925856105</v>
      </c>
      <c r="M24" s="88">
        <v>3229.7881094425015</v>
      </c>
      <c r="N24" s="88">
        <v>2904.3365437397074</v>
      </c>
      <c r="U24" s="19">
        <f t="shared" si="0"/>
        <v>0</v>
      </c>
      <c r="V24" s="18">
        <f t="shared" si="1"/>
        <v>5781.336771745915</v>
      </c>
      <c r="W24" s="18">
        <f t="shared" si="2"/>
        <v>1195.3788750985834</v>
      </c>
      <c r="X24" s="18">
        <f t="shared" si="3"/>
        <v>45.395141067953197</v>
      </c>
      <c r="Y24" s="18">
        <f t="shared" si="4"/>
        <v>3193.8960437342289</v>
      </c>
      <c r="Z24" s="18">
        <f t="shared" si="5"/>
        <v>2778.4658363698686</v>
      </c>
      <c r="AA24" s="88"/>
      <c r="AB24" s="90"/>
    </row>
    <row r="25" spans="1:28" ht="14.5" x14ac:dyDescent="0.35">
      <c r="A25" s="64" t="s">
        <v>74</v>
      </c>
      <c r="B25" s="64" t="s">
        <v>17</v>
      </c>
      <c r="C25" s="64" t="s">
        <v>326</v>
      </c>
      <c r="F25" s="44">
        <v>42695</v>
      </c>
      <c r="G25" s="32">
        <v>0.65208333333333335</v>
      </c>
      <c r="H25" s="86">
        <v>434.57477572851963</v>
      </c>
      <c r="I25" s="88">
        <v>32.7196518177741</v>
      </c>
      <c r="J25" s="88">
        <v>4521.8750000000009</v>
      </c>
      <c r="K25" s="88">
        <v>901.70541071093805</v>
      </c>
      <c r="L25" s="88">
        <v>61.639508623137068</v>
      </c>
      <c r="M25" s="88">
        <v>2604.402386340259</v>
      </c>
      <c r="N25" s="88">
        <v>2370.377763361445</v>
      </c>
      <c r="U25" s="19">
        <f t="shared" si="0"/>
        <v>0</v>
      </c>
      <c r="V25" s="18">
        <f t="shared" si="1"/>
        <v>4459.4617717459159</v>
      </c>
      <c r="W25" s="18">
        <f t="shared" si="2"/>
        <v>850.87782093405747</v>
      </c>
      <c r="X25" s="18">
        <f t="shared" si="3"/>
        <v>39.256766765234161</v>
      </c>
      <c r="Y25" s="18">
        <f t="shared" si="4"/>
        <v>2568.5103206319864</v>
      </c>
      <c r="Z25" s="18">
        <f t="shared" si="5"/>
        <v>2244.5070559916062</v>
      </c>
      <c r="AA25" s="88"/>
      <c r="AB25" s="90"/>
    </row>
    <row r="26" spans="1:28" ht="14.5" x14ac:dyDescent="0.35">
      <c r="A26" s="64" t="s">
        <v>75</v>
      </c>
      <c r="B26" s="64" t="s">
        <v>17</v>
      </c>
      <c r="C26" s="64" t="s">
        <v>326</v>
      </c>
      <c r="F26" s="44">
        <v>42695</v>
      </c>
      <c r="G26" s="32">
        <v>0.87708333333333333</v>
      </c>
      <c r="H26" s="86">
        <v>588.0102860444216</v>
      </c>
      <c r="I26" s="88">
        <v>50.771873510339127</v>
      </c>
      <c r="J26" s="88">
        <v>6418.7499999999991</v>
      </c>
      <c r="K26" s="88">
        <v>1244.0315844830111</v>
      </c>
      <c r="L26" s="88">
        <v>68.289414117749359</v>
      </c>
      <c r="M26" s="88">
        <v>3196.873071384488</v>
      </c>
      <c r="N26" s="88">
        <v>2886.8706023254649</v>
      </c>
      <c r="U26" s="19">
        <f t="shared" si="0"/>
        <v>0</v>
      </c>
      <c r="V26" s="18">
        <f t="shared" si="1"/>
        <v>6356.3367717459141</v>
      </c>
      <c r="W26" s="18">
        <f t="shared" si="2"/>
        <v>1193.2039947061305</v>
      </c>
      <c r="X26" s="18">
        <f t="shared" si="3"/>
        <v>45.906672259846452</v>
      </c>
      <c r="Y26" s="18">
        <f t="shared" si="4"/>
        <v>3160.9810056762153</v>
      </c>
      <c r="Z26" s="18">
        <f t="shared" si="5"/>
        <v>2760.9998949556261</v>
      </c>
      <c r="AA26" s="88"/>
      <c r="AB26" s="90"/>
    </row>
    <row r="27" spans="1:28" ht="14.5" x14ac:dyDescent="0.35">
      <c r="A27" s="64" t="s">
        <v>76</v>
      </c>
      <c r="B27" s="64" t="s">
        <v>17</v>
      </c>
      <c r="C27" s="64" t="s">
        <v>326</v>
      </c>
      <c r="F27" s="44">
        <v>42695</v>
      </c>
      <c r="G27" s="32">
        <v>0.88680555555555562</v>
      </c>
      <c r="H27" s="86">
        <v>458.01031236787975</v>
      </c>
      <c r="I27" s="88">
        <v>29.334860250418163</v>
      </c>
      <c r="J27" s="88">
        <v>4006.2499999999995</v>
      </c>
      <c r="K27" s="88">
        <v>892.57091306263612</v>
      </c>
      <c r="L27" s="88">
        <v>57.803024683937657</v>
      </c>
      <c r="M27" s="88">
        <v>2330.796132483028</v>
      </c>
      <c r="N27" s="88">
        <v>2123.3594490743048</v>
      </c>
      <c r="U27" s="19">
        <f t="shared" si="0"/>
        <v>0</v>
      </c>
      <c r="V27" s="18">
        <f t="shared" si="1"/>
        <v>3943.8367717459141</v>
      </c>
      <c r="W27" s="18">
        <f t="shared" si="2"/>
        <v>841.74332328575554</v>
      </c>
      <c r="X27" s="18">
        <f t="shared" si="3"/>
        <v>35.42028282603475</v>
      </c>
      <c r="Y27" s="18">
        <f t="shared" si="4"/>
        <v>2294.9040667747554</v>
      </c>
      <c r="Z27" s="18">
        <f t="shared" si="5"/>
        <v>1997.4887417044661</v>
      </c>
      <c r="AA27" s="88"/>
      <c r="AB27" s="89"/>
    </row>
    <row r="28" spans="1:28" ht="14.5" x14ac:dyDescent="0.35">
      <c r="A28" s="64" t="s">
        <v>77</v>
      </c>
      <c r="B28" s="64" t="s">
        <v>17</v>
      </c>
      <c r="C28" s="64" t="s">
        <v>326</v>
      </c>
      <c r="F28" s="44">
        <v>42696</v>
      </c>
      <c r="G28" s="32">
        <v>0.43055555555555558</v>
      </c>
      <c r="H28" s="86">
        <v>203.12075945882032</v>
      </c>
      <c r="I28" s="88">
        <v>41.463696700110283</v>
      </c>
      <c r="J28" s="88">
        <v>5868.7500000000009</v>
      </c>
      <c r="K28" s="88">
        <v>1171.3905793750871</v>
      </c>
      <c r="L28" s="88">
        <v>67.010586138016237</v>
      </c>
      <c r="M28" s="88">
        <v>3283.275046286773</v>
      </c>
      <c r="N28" s="88">
        <v>2996.6565197864165</v>
      </c>
      <c r="U28" s="19">
        <f t="shared" si="0"/>
        <v>0</v>
      </c>
      <c r="V28" s="18">
        <f t="shared" si="1"/>
        <v>5806.3367717459159</v>
      </c>
      <c r="W28" s="18">
        <f t="shared" si="2"/>
        <v>1120.5629895982065</v>
      </c>
      <c r="X28" s="18">
        <f t="shared" si="3"/>
        <v>44.627844280113329</v>
      </c>
      <c r="Y28" s="18">
        <f t="shared" si="4"/>
        <v>3247.3829805785003</v>
      </c>
      <c r="Z28" s="18">
        <f t="shared" si="5"/>
        <v>2870.7858124165778</v>
      </c>
      <c r="AA28" s="88"/>
      <c r="AB28" s="90"/>
    </row>
    <row r="29" spans="1:28" ht="14.5" x14ac:dyDescent="0.35">
      <c r="A29" s="64" t="s">
        <v>90</v>
      </c>
      <c r="B29" s="64" t="s">
        <v>17</v>
      </c>
      <c r="C29" s="64" t="s">
        <v>328</v>
      </c>
      <c r="D29" s="64">
        <v>44.140450000000001</v>
      </c>
      <c r="E29" s="64">
        <v>6.3630699999999996</v>
      </c>
      <c r="F29" s="44">
        <v>42696</v>
      </c>
      <c r="G29" s="32">
        <v>0.53055555555555556</v>
      </c>
      <c r="H29" s="86"/>
      <c r="I29" s="88">
        <v>33.847915673559413</v>
      </c>
      <c r="J29" s="88">
        <v>21750</v>
      </c>
      <c r="K29" s="88">
        <v>1300.5784746867848</v>
      </c>
      <c r="L29" s="88">
        <v>64.197164582603321</v>
      </c>
      <c r="M29" s="88">
        <v>4830.2818350133712</v>
      </c>
      <c r="N29" s="88">
        <v>3702.779579819352</v>
      </c>
      <c r="U29" s="19">
        <f t="shared" si="0"/>
        <v>0</v>
      </c>
      <c r="V29" s="18">
        <f t="shared" si="1"/>
        <v>21687.586771745915</v>
      </c>
      <c r="W29" s="18">
        <f t="shared" si="2"/>
        <v>1249.7508849099042</v>
      </c>
      <c r="X29" s="18">
        <f t="shared" si="3"/>
        <v>41.814422724700414</v>
      </c>
      <c r="Y29" s="18">
        <f t="shared" si="4"/>
        <v>4794.3897693050985</v>
      </c>
      <c r="Z29" s="18">
        <f t="shared" si="5"/>
        <v>3576.9088724495132</v>
      </c>
      <c r="AA29" s="88"/>
      <c r="AB29" s="89"/>
    </row>
    <row r="30" spans="1:28" ht="14.5" x14ac:dyDescent="0.35">
      <c r="A30" s="64" t="s">
        <v>91</v>
      </c>
      <c r="B30" s="64" t="s">
        <v>17</v>
      </c>
      <c r="C30" s="64" t="s">
        <v>326</v>
      </c>
      <c r="D30" s="64">
        <v>44.140779999999999</v>
      </c>
      <c r="E30" s="64">
        <v>6.36212</v>
      </c>
      <c r="F30" s="44">
        <v>42696</v>
      </c>
      <c r="G30" s="32">
        <v>0.53819444444444442</v>
      </c>
      <c r="H30" s="86">
        <v>182.45805455901791</v>
      </c>
      <c r="I30" s="88">
        <v>67.131699419226166</v>
      </c>
      <c r="J30" s="88">
        <v>20734.375</v>
      </c>
      <c r="K30" s="88">
        <v>1622.4607727698015</v>
      </c>
      <c r="L30" s="88">
        <v>69.824007693429124</v>
      </c>
      <c r="M30" s="88">
        <v>4328.3275046286763</v>
      </c>
      <c r="N30" s="88">
        <v>3914.866011278008</v>
      </c>
      <c r="U30" s="19">
        <f t="shared" si="0"/>
        <v>9.131699419226166</v>
      </c>
      <c r="V30" s="18">
        <f t="shared" si="1"/>
        <v>20671.961771745915</v>
      </c>
      <c r="W30" s="18">
        <f t="shared" si="2"/>
        <v>1571.6331829929209</v>
      </c>
      <c r="X30" s="18">
        <f t="shared" si="3"/>
        <v>47.441265835526217</v>
      </c>
      <c r="Y30" s="18">
        <f t="shared" si="4"/>
        <v>4292.4354389204036</v>
      </c>
      <c r="Z30" s="18">
        <f t="shared" si="5"/>
        <v>3788.9953039081693</v>
      </c>
      <c r="AA30" s="88"/>
      <c r="AB30" s="89"/>
    </row>
    <row r="31" spans="1:28" ht="14.5" x14ac:dyDescent="0.3">
      <c r="A31" s="64" t="s">
        <v>87</v>
      </c>
      <c r="B31" s="64" t="s">
        <v>17</v>
      </c>
      <c r="C31" s="64" t="s">
        <v>326</v>
      </c>
      <c r="F31" s="44">
        <v>42696</v>
      </c>
      <c r="G31" s="32">
        <v>0.6020833333333333</v>
      </c>
      <c r="H31" s="86">
        <v>214</v>
      </c>
      <c r="I31" s="88">
        <v>61.490380140299614</v>
      </c>
      <c r="J31" s="88">
        <v>7312.5</v>
      </c>
      <c r="K31" s="88">
        <v>1535.4655570716886</v>
      </c>
      <c r="L31" s="88">
        <v>71.614366865055516</v>
      </c>
      <c r="M31" s="88">
        <v>4040.3209216210662</v>
      </c>
      <c r="N31" s="88">
        <v>3602.9742003093966</v>
      </c>
      <c r="U31" s="19">
        <f t="shared" si="0"/>
        <v>3.4903801402996137</v>
      </c>
      <c r="V31" s="18">
        <f t="shared" si="1"/>
        <v>7250.086771745915</v>
      </c>
      <c r="W31" s="18">
        <f t="shared" si="2"/>
        <v>1484.637967294808</v>
      </c>
      <c r="X31" s="18">
        <f t="shared" si="3"/>
        <v>49.231625007152608</v>
      </c>
      <c r="Y31" s="18">
        <f t="shared" si="4"/>
        <v>4004.4288559127936</v>
      </c>
      <c r="Z31" s="18">
        <f t="shared" si="5"/>
        <v>3477.1034929395578</v>
      </c>
      <c r="AA31" s="88"/>
      <c r="AB31" s="91"/>
    </row>
    <row r="32" spans="1:28" ht="14.5" x14ac:dyDescent="0.35">
      <c r="A32" s="64" t="s">
        <v>88</v>
      </c>
      <c r="B32" s="64" t="s">
        <v>17</v>
      </c>
      <c r="C32" s="64" t="s">
        <v>323</v>
      </c>
      <c r="D32" s="64">
        <v>44.140320000000003</v>
      </c>
      <c r="E32" s="64">
        <v>6.36355</v>
      </c>
      <c r="F32" s="44">
        <v>42696</v>
      </c>
      <c r="G32" s="23"/>
      <c r="H32" s="86"/>
      <c r="I32" s="88">
        <v>73.337150626045414</v>
      </c>
      <c r="J32" s="88">
        <v>17625</v>
      </c>
      <c r="K32" s="88">
        <v>1722.5052708226312</v>
      </c>
      <c r="L32" s="88">
        <v>75.70661640020154</v>
      </c>
      <c r="M32" s="88">
        <v>4665.7066447233083</v>
      </c>
      <c r="N32" s="88">
        <v>4216.7772842956228</v>
      </c>
      <c r="U32" s="19">
        <f t="shared" si="0"/>
        <v>15.337150626045414</v>
      </c>
      <c r="V32" s="18">
        <f t="shared" si="1"/>
        <v>17562.586771745915</v>
      </c>
      <c r="W32" s="18">
        <f t="shared" si="2"/>
        <v>1671.6776810457507</v>
      </c>
      <c r="X32" s="18">
        <f t="shared" si="3"/>
        <v>53.323874542298633</v>
      </c>
      <c r="Y32" s="18">
        <f t="shared" si="4"/>
        <v>4629.8145790150356</v>
      </c>
      <c r="Z32" s="18">
        <f t="shared" si="5"/>
        <v>4090.9065769257841</v>
      </c>
      <c r="AA32" s="88"/>
      <c r="AB32" s="89"/>
    </row>
    <row r="33" spans="1:28" ht="14.5" x14ac:dyDescent="0.35">
      <c r="A33" s="64" t="s">
        <v>93</v>
      </c>
      <c r="B33" s="64" t="s">
        <v>17</v>
      </c>
      <c r="C33" s="64" t="s">
        <v>323</v>
      </c>
      <c r="D33" s="64">
        <v>44.14029</v>
      </c>
      <c r="E33" s="64">
        <v>6.3635700000000002</v>
      </c>
      <c r="F33" s="44">
        <v>42697</v>
      </c>
      <c r="G33" s="32"/>
      <c r="H33" s="86"/>
      <c r="I33" s="88">
        <v>150.62322474733941</v>
      </c>
      <c r="J33" s="88">
        <v>12453.125</v>
      </c>
      <c r="K33" s="88">
        <v>3279.7196318188485</v>
      </c>
      <c r="L33" s="88">
        <v>89.773724177266004</v>
      </c>
      <c r="M33" s="88">
        <v>5731.3310018514721</v>
      </c>
      <c r="N33" s="88">
        <v>5072.6084135934916</v>
      </c>
      <c r="U33" s="19">
        <f t="shared" si="0"/>
        <v>92.623224747339407</v>
      </c>
      <c r="V33" s="18">
        <f t="shared" si="1"/>
        <v>12390.711771745915</v>
      </c>
      <c r="W33" s="18">
        <f t="shared" si="2"/>
        <v>3228.8920420419677</v>
      </c>
      <c r="X33" s="18">
        <f t="shared" si="3"/>
        <v>67.390982319363104</v>
      </c>
      <c r="Y33" s="18">
        <f t="shared" si="4"/>
        <v>5695.4389361431995</v>
      </c>
      <c r="Z33" s="18">
        <f t="shared" si="5"/>
        <v>4946.7377062236528</v>
      </c>
      <c r="AA33" s="88"/>
      <c r="AB33" s="89"/>
    </row>
    <row r="34" spans="1:28" ht="14.5" x14ac:dyDescent="0.35">
      <c r="A34" s="64" t="s">
        <v>94</v>
      </c>
      <c r="B34" s="64" t="s">
        <v>17</v>
      </c>
      <c r="C34" s="64" t="s">
        <v>323</v>
      </c>
      <c r="D34" s="64">
        <v>44.14029</v>
      </c>
      <c r="E34" s="64">
        <v>6.3635700000000002</v>
      </c>
      <c r="F34" s="44">
        <v>42697</v>
      </c>
      <c r="G34" s="23"/>
      <c r="H34" s="86"/>
      <c r="I34" s="88">
        <v>154.85421420653432</v>
      </c>
      <c r="J34" s="88">
        <v>11218.75</v>
      </c>
      <c r="K34" s="88">
        <v>3262.3205886792257</v>
      </c>
      <c r="L34" s="88">
        <v>89.773724177266004</v>
      </c>
      <c r="M34" s="88">
        <v>5677.8440650071998</v>
      </c>
      <c r="N34" s="88">
        <v>5012.7251858875188</v>
      </c>
      <c r="U34" s="19">
        <f t="shared" si="0"/>
        <v>96.854214206534323</v>
      </c>
      <c r="V34" s="18">
        <f t="shared" si="1"/>
        <v>11156.336771745915</v>
      </c>
      <c r="W34" s="18">
        <f t="shared" si="2"/>
        <v>3211.4929989023449</v>
      </c>
      <c r="X34" s="18">
        <f t="shared" si="3"/>
        <v>67.390982319363104</v>
      </c>
      <c r="Y34" s="18">
        <f t="shared" si="4"/>
        <v>5641.9519992989271</v>
      </c>
      <c r="Z34" s="18">
        <f t="shared" si="5"/>
        <v>4886.85447851768</v>
      </c>
      <c r="AA34" s="88"/>
      <c r="AB34" s="89"/>
    </row>
    <row r="35" spans="1:28" ht="14.5" x14ac:dyDescent="0.35">
      <c r="A35" s="64" t="s">
        <v>95</v>
      </c>
      <c r="B35" s="64" t="s">
        <v>17</v>
      </c>
      <c r="C35" s="64" t="s">
        <v>326</v>
      </c>
      <c r="F35" s="44">
        <v>42698</v>
      </c>
      <c r="G35" s="32">
        <v>0.15</v>
      </c>
      <c r="H35" s="86">
        <v>249.12401338140472</v>
      </c>
      <c r="I35" s="88">
        <v>79.824667796810971</v>
      </c>
      <c r="J35" s="88">
        <v>5306.25</v>
      </c>
      <c r="K35" s="88">
        <v>1781.227041418857</v>
      </c>
      <c r="L35" s="88">
        <v>58.314555875830912</v>
      </c>
      <c r="M35" s="88">
        <v>2896.5233491051226</v>
      </c>
      <c r="N35" s="88">
        <v>2545.0371775038675</v>
      </c>
      <c r="U35" s="19">
        <f t="shared" si="0"/>
        <v>21.824667796810971</v>
      </c>
      <c r="V35" s="18">
        <f t="shared" si="1"/>
        <v>5243.836771745915</v>
      </c>
      <c r="W35" s="18">
        <f t="shared" si="2"/>
        <v>1730.3994516419764</v>
      </c>
      <c r="X35" s="18">
        <f t="shared" si="3"/>
        <v>35.931814017928005</v>
      </c>
      <c r="Y35" s="18">
        <f t="shared" si="4"/>
        <v>2860.63128339685</v>
      </c>
      <c r="Z35" s="18">
        <f t="shared" si="5"/>
        <v>2419.1664701340287</v>
      </c>
      <c r="AA35" s="88"/>
      <c r="AB35" s="89"/>
    </row>
    <row r="36" spans="1:28" ht="14.5" x14ac:dyDescent="0.35">
      <c r="A36" s="64" t="s">
        <v>96</v>
      </c>
      <c r="B36" s="64" t="s">
        <v>17</v>
      </c>
      <c r="C36" s="64" t="s">
        <v>326</v>
      </c>
      <c r="F36" s="44">
        <v>42698</v>
      </c>
      <c r="G36" s="32">
        <v>0.16597222222222222</v>
      </c>
      <c r="H36" s="86">
        <v>559.19176716841707</v>
      </c>
      <c r="I36" s="88">
        <v>33.00171778172043</v>
      </c>
      <c r="J36" s="88">
        <v>2706.2499999999995</v>
      </c>
      <c r="K36" s="88">
        <v>807.31560167848556</v>
      </c>
      <c r="L36" s="88">
        <v>45.014744886606316</v>
      </c>
      <c r="M36" s="88">
        <v>1553.178358362477</v>
      </c>
      <c r="N36" s="88">
        <v>1429.7120614801138</v>
      </c>
      <c r="U36" s="19">
        <f t="shared" si="0"/>
        <v>0</v>
      </c>
      <c r="V36" s="18">
        <f t="shared" si="1"/>
        <v>2643.8367717459141</v>
      </c>
      <c r="W36" s="18">
        <f t="shared" si="2"/>
        <v>756.48801190160498</v>
      </c>
      <c r="X36" s="18">
        <f t="shared" si="3"/>
        <v>22.632003028703409</v>
      </c>
      <c r="Y36" s="18">
        <f t="shared" si="4"/>
        <v>1517.2862926542043</v>
      </c>
      <c r="Z36" s="18">
        <f t="shared" si="5"/>
        <v>1303.841354110275</v>
      </c>
      <c r="AA36" s="88"/>
      <c r="AB36" s="89"/>
    </row>
    <row r="37" spans="1:28" ht="14.5" x14ac:dyDescent="0.35">
      <c r="A37" s="64" t="s">
        <v>97</v>
      </c>
      <c r="B37" s="64" t="s">
        <v>17</v>
      </c>
      <c r="C37" s="64" t="s">
        <v>326</v>
      </c>
      <c r="F37" s="44">
        <v>42698</v>
      </c>
      <c r="G37" s="32">
        <v>0.18124999999999999</v>
      </c>
      <c r="H37" s="86">
        <v>1476.9659401601291</v>
      </c>
      <c r="I37" s="88">
        <v>20.30874940413565</v>
      </c>
      <c r="J37" s="88">
        <v>1748.4375000000002</v>
      </c>
      <c r="K37" s="88">
        <v>480.64856673207265</v>
      </c>
      <c r="L37" s="88">
        <v>40.922495351460292</v>
      </c>
      <c r="M37" s="88">
        <v>1073.8531166426662</v>
      </c>
      <c r="N37" s="88">
        <v>1074.4049104246717</v>
      </c>
      <c r="U37" s="19">
        <f t="shared" si="0"/>
        <v>0</v>
      </c>
      <c r="V37" s="18">
        <f t="shared" si="1"/>
        <v>1686.024271745915</v>
      </c>
      <c r="W37" s="18">
        <f t="shared" si="2"/>
        <v>429.82097695519207</v>
      </c>
      <c r="X37" s="18">
        <f t="shared" si="3"/>
        <v>18.539753493557384</v>
      </c>
      <c r="Y37" s="18">
        <f t="shared" si="4"/>
        <v>1037.9610509343936</v>
      </c>
      <c r="Z37" s="18">
        <f t="shared" si="5"/>
        <v>948.53420305483303</v>
      </c>
      <c r="AA37" s="88"/>
      <c r="AB37" s="89"/>
    </row>
    <row r="38" spans="1:28" ht="14.5" x14ac:dyDescent="0.35">
      <c r="A38" s="64" t="s">
        <v>98</v>
      </c>
      <c r="B38" s="64" t="s">
        <v>17</v>
      </c>
      <c r="C38" s="64" t="s">
        <v>326</v>
      </c>
      <c r="F38" s="44">
        <v>42698</v>
      </c>
      <c r="G38" s="32">
        <v>0.18888888888888888</v>
      </c>
      <c r="H38" s="86">
        <v>1450.1846766193012</v>
      </c>
      <c r="I38" s="88">
        <v>45.41262019535889</v>
      </c>
      <c r="J38" s="88">
        <v>5550.0000000000009</v>
      </c>
      <c r="K38" s="88">
        <v>994.35531542942795</v>
      </c>
      <c r="L38" s="88">
        <v>61.895274219083689</v>
      </c>
      <c r="M38" s="88">
        <v>3116.6426661180826</v>
      </c>
      <c r="N38" s="88">
        <v>3017.8651629322812</v>
      </c>
      <c r="U38" s="19">
        <f t="shared" si="0"/>
        <v>0</v>
      </c>
      <c r="V38" s="18">
        <f t="shared" si="1"/>
        <v>5487.5867717459159</v>
      </c>
      <c r="W38" s="18">
        <f t="shared" si="2"/>
        <v>943.52772565254736</v>
      </c>
      <c r="X38" s="18">
        <f t="shared" si="3"/>
        <v>39.512532361180781</v>
      </c>
      <c r="Y38" s="18">
        <f t="shared" si="4"/>
        <v>3080.75060040981</v>
      </c>
      <c r="Z38" s="18">
        <f t="shared" si="5"/>
        <v>2891.9944555624425</v>
      </c>
      <c r="AA38" s="88"/>
      <c r="AB38" s="89"/>
    </row>
    <row r="39" spans="1:28" ht="14.5" x14ac:dyDescent="0.35">
      <c r="A39" s="64" t="s">
        <v>99</v>
      </c>
      <c r="B39" s="64" t="s">
        <v>17</v>
      </c>
      <c r="C39" s="64" t="s">
        <v>326</v>
      </c>
      <c r="F39" s="44">
        <v>42698</v>
      </c>
      <c r="G39" s="32">
        <v>0.26250000000000001</v>
      </c>
      <c r="H39" s="86">
        <v>604.24129481835053</v>
      </c>
      <c r="I39" s="88">
        <v>45.976752123251543</v>
      </c>
      <c r="J39" s="88">
        <v>4943.75</v>
      </c>
      <c r="K39" s="88">
        <v>925.62909502791899</v>
      </c>
      <c r="L39" s="88">
        <v>58.826087067724167</v>
      </c>
      <c r="M39" s="88">
        <v>2816.2929438387164</v>
      </c>
      <c r="N39" s="88">
        <v>2623.6339138679577</v>
      </c>
      <c r="U39" s="19">
        <f t="shared" si="0"/>
        <v>0</v>
      </c>
      <c r="V39" s="18">
        <f t="shared" si="1"/>
        <v>4881.336771745915</v>
      </c>
      <c r="W39" s="18">
        <f t="shared" si="2"/>
        <v>874.80150525103841</v>
      </c>
      <c r="X39" s="18">
        <f t="shared" si="3"/>
        <v>36.44334520982126</v>
      </c>
      <c r="Y39" s="18">
        <f t="shared" si="4"/>
        <v>2780.4008781304437</v>
      </c>
      <c r="Z39" s="18">
        <f t="shared" si="5"/>
        <v>2497.763206498119</v>
      </c>
      <c r="AA39" s="88"/>
      <c r="AB39" s="89"/>
    </row>
    <row r="40" spans="1:28" ht="14.5" x14ac:dyDescent="0.35">
      <c r="A40" s="64" t="s">
        <v>100</v>
      </c>
      <c r="B40" s="64" t="s">
        <v>17</v>
      </c>
      <c r="C40" s="64" t="s">
        <v>326</v>
      </c>
      <c r="F40" s="44">
        <v>42698</v>
      </c>
      <c r="G40" s="32">
        <v>0.30694444444444441</v>
      </c>
      <c r="H40" s="86">
        <v>942.94175823961268</v>
      </c>
      <c r="I40" s="88">
        <v>47.38708194298318</v>
      </c>
      <c r="J40" s="88">
        <v>6318.7499999999991</v>
      </c>
      <c r="K40" s="88">
        <v>1172.6955076105589</v>
      </c>
      <c r="L40" s="88">
        <v>63.429867794763453</v>
      </c>
      <c r="M40" s="88">
        <v>3641.226085167661</v>
      </c>
      <c r="N40" s="88">
        <v>3395.8780378262381</v>
      </c>
      <c r="U40" s="19">
        <f t="shared" si="0"/>
        <v>0</v>
      </c>
      <c r="V40" s="18">
        <f t="shared" si="1"/>
        <v>6256.3367717459141</v>
      </c>
      <c r="W40" s="18">
        <f t="shared" si="2"/>
        <v>1121.8679178336783</v>
      </c>
      <c r="X40" s="18">
        <f t="shared" si="3"/>
        <v>41.047125936860546</v>
      </c>
      <c r="Y40" s="18">
        <f t="shared" si="4"/>
        <v>3605.3340194593884</v>
      </c>
      <c r="Z40" s="18">
        <f t="shared" si="5"/>
        <v>3270.0073304563994</v>
      </c>
      <c r="AA40" s="88"/>
      <c r="AB40" s="89"/>
    </row>
    <row r="41" spans="1:28" ht="14.5" x14ac:dyDescent="0.35">
      <c r="A41" s="64" t="s">
        <v>111</v>
      </c>
      <c r="B41" s="64" t="s">
        <v>17</v>
      </c>
      <c r="C41" s="64" t="s">
        <v>326</v>
      </c>
      <c r="D41" s="64">
        <v>44.140340000000002</v>
      </c>
      <c r="E41" s="64">
        <v>6.3632999999999997</v>
      </c>
      <c r="F41" s="44">
        <v>42716</v>
      </c>
      <c r="G41" s="32">
        <v>0.66666666666666663</v>
      </c>
      <c r="H41" s="65">
        <v>1.9165686197994023</v>
      </c>
      <c r="I41" s="88">
        <v>534.79706764223886</v>
      </c>
      <c r="J41" s="88">
        <v>11109.375</v>
      </c>
      <c r="K41" s="88">
        <v>5228.4124634565715</v>
      </c>
      <c r="L41" s="88">
        <v>76.218147592094795</v>
      </c>
      <c r="M41" s="88">
        <v>5311.6642666118078</v>
      </c>
      <c r="N41" s="88">
        <v>4486.2518089725036</v>
      </c>
      <c r="U41" s="19">
        <f t="shared" si="0"/>
        <v>476.79706764223886</v>
      </c>
      <c r="V41" s="18">
        <f t="shared" si="1"/>
        <v>11046.961771745915</v>
      </c>
      <c r="W41" s="18">
        <f t="shared" si="2"/>
        <v>5177.5848736796906</v>
      </c>
      <c r="X41" s="18">
        <f t="shared" si="3"/>
        <v>53.835405734191887</v>
      </c>
      <c r="Y41" s="18">
        <f t="shared" si="4"/>
        <v>5275.7722009035351</v>
      </c>
      <c r="Z41" s="18">
        <f t="shared" si="5"/>
        <v>4360.3811016026648</v>
      </c>
      <c r="AA41" s="88"/>
      <c r="AB41" s="89"/>
    </row>
    <row r="42" spans="1:28" ht="14.5" x14ac:dyDescent="0.35">
      <c r="A42" s="64" t="s">
        <v>113</v>
      </c>
      <c r="B42" s="64" t="s">
        <v>17</v>
      </c>
      <c r="C42" s="64" t="s">
        <v>326</v>
      </c>
      <c r="F42" s="44">
        <v>42762</v>
      </c>
      <c r="G42" s="32">
        <v>0.54166666666666663</v>
      </c>
      <c r="H42" s="65">
        <v>1.9165686197994023</v>
      </c>
      <c r="I42" s="88">
        <v>1059.1576946184632</v>
      </c>
      <c r="J42" s="88">
        <v>9609.375</v>
      </c>
      <c r="K42" s="88">
        <v>6100.5395008301521</v>
      </c>
      <c r="L42" s="88">
        <v>71.102835673162247</v>
      </c>
      <c r="M42" s="88">
        <v>4653.3635054515535</v>
      </c>
      <c r="N42" s="88">
        <v>3969.7589700084832</v>
      </c>
      <c r="U42" s="19">
        <f t="shared" si="0"/>
        <v>1001.1576946184632</v>
      </c>
      <c r="V42" s="18">
        <f t="shared" si="1"/>
        <v>9546.961771745915</v>
      </c>
      <c r="W42" s="18">
        <f t="shared" si="2"/>
        <v>6049.7119110532713</v>
      </c>
      <c r="X42" s="18">
        <f t="shared" si="3"/>
        <v>48.720093815259339</v>
      </c>
      <c r="Y42" s="18">
        <f t="shared" si="4"/>
        <v>4617.4714397432808</v>
      </c>
      <c r="Z42" s="18">
        <f t="shared" si="5"/>
        <v>3843.8882626386444</v>
      </c>
      <c r="AA42" s="88"/>
      <c r="AB42" s="90"/>
    </row>
    <row r="43" spans="1:28" ht="14.5" x14ac:dyDescent="0.35">
      <c r="A43" s="64" t="s">
        <v>114</v>
      </c>
      <c r="B43" s="64" t="s">
        <v>17</v>
      </c>
      <c r="C43" s="64" t="s">
        <v>326</v>
      </c>
      <c r="F43" s="44">
        <v>42771</v>
      </c>
      <c r="G43" s="32">
        <v>0.46180555555555558</v>
      </c>
      <c r="H43" s="86">
        <v>196.51097469471597</v>
      </c>
      <c r="I43" s="88">
        <v>64.311039779762893</v>
      </c>
      <c r="J43" s="88">
        <v>4843.75</v>
      </c>
      <c r="K43" s="88">
        <v>1702.4963712120652</v>
      </c>
      <c r="L43" s="88">
        <v>60.872211835297179</v>
      </c>
      <c r="M43" s="88">
        <v>2600.2880065830077</v>
      </c>
      <c r="N43" s="88">
        <v>2450.2220669694098</v>
      </c>
      <c r="U43" s="19">
        <f t="shared" si="0"/>
        <v>6.3110397797628934</v>
      </c>
      <c r="V43" s="18">
        <f t="shared" si="1"/>
        <v>4781.336771745915</v>
      </c>
      <c r="W43" s="18">
        <f t="shared" si="2"/>
        <v>1651.6687814351847</v>
      </c>
      <c r="X43" s="18">
        <f t="shared" si="3"/>
        <v>38.489469977394272</v>
      </c>
      <c r="Y43" s="18">
        <f t="shared" si="4"/>
        <v>2564.3959408747351</v>
      </c>
      <c r="Z43" s="18">
        <f t="shared" si="5"/>
        <v>2324.351359599571</v>
      </c>
      <c r="AA43" s="88"/>
      <c r="AB43" s="90"/>
    </row>
    <row r="44" spans="1:28" ht="14.5" x14ac:dyDescent="0.35">
      <c r="A44" s="64" t="s">
        <v>115</v>
      </c>
      <c r="B44" s="64" t="s">
        <v>17</v>
      </c>
      <c r="C44" s="64" t="s">
        <v>326</v>
      </c>
      <c r="F44" s="44">
        <v>42771</v>
      </c>
      <c r="G44" s="32">
        <v>0.54722222222222217</v>
      </c>
      <c r="H44" s="86">
        <v>232.64561955962253</v>
      </c>
      <c r="I44" s="88">
        <v>34.694113565398403</v>
      </c>
      <c r="J44" s="88">
        <v>4312.5</v>
      </c>
      <c r="K44" s="88">
        <v>1048.2923491622578</v>
      </c>
      <c r="L44" s="88">
        <v>56.779962300151155</v>
      </c>
      <c r="M44" s="88">
        <v>2151.8206130425842</v>
      </c>
      <c r="N44" s="88">
        <v>2080.9421627825741</v>
      </c>
      <c r="U44" s="19">
        <f t="shared" si="0"/>
        <v>0</v>
      </c>
      <c r="V44" s="18">
        <f t="shared" si="1"/>
        <v>4250.086771745915</v>
      </c>
      <c r="W44" s="18">
        <f t="shared" si="2"/>
        <v>997.46475938537719</v>
      </c>
      <c r="X44" s="18">
        <f t="shared" si="3"/>
        <v>34.397220442248248</v>
      </c>
      <c r="Y44" s="18">
        <f t="shared" si="4"/>
        <v>2115.9285473343116</v>
      </c>
      <c r="Z44" s="18">
        <f t="shared" si="5"/>
        <v>1955.0714554127353</v>
      </c>
      <c r="AA44" s="88"/>
      <c r="AB44" s="90"/>
    </row>
    <row r="45" spans="1:28" ht="14.5" x14ac:dyDescent="0.35">
      <c r="A45" s="64" t="s">
        <v>116</v>
      </c>
      <c r="B45" s="64" t="s">
        <v>17</v>
      </c>
      <c r="C45" s="64" t="s">
        <v>326</v>
      </c>
      <c r="F45" s="44">
        <v>42771</v>
      </c>
      <c r="G45" s="32">
        <v>0.64583333333333337</v>
      </c>
      <c r="H45" s="86">
        <v>273.34944881764375</v>
      </c>
      <c r="I45" s="88">
        <v>32.43758585382777</v>
      </c>
      <c r="J45" s="88">
        <v>4162.5</v>
      </c>
      <c r="K45" s="88">
        <v>877.34675031546647</v>
      </c>
      <c r="L45" s="88">
        <v>54.478071936631508</v>
      </c>
      <c r="M45" s="88">
        <v>2324.6245628471506</v>
      </c>
      <c r="N45" s="88">
        <v>2336.693447776835</v>
      </c>
      <c r="U45" s="19">
        <f t="shared" si="0"/>
        <v>0</v>
      </c>
      <c r="V45" s="18">
        <f t="shared" si="1"/>
        <v>4100.086771745915</v>
      </c>
      <c r="W45" s="18">
        <f t="shared" si="2"/>
        <v>826.51916053858588</v>
      </c>
      <c r="X45" s="18">
        <f t="shared" si="3"/>
        <v>32.095330078728601</v>
      </c>
      <c r="Y45" s="18">
        <f t="shared" si="4"/>
        <v>2288.732497138878</v>
      </c>
      <c r="Z45" s="18">
        <f t="shared" si="5"/>
        <v>2210.8227404069962</v>
      </c>
      <c r="AA45" s="88"/>
      <c r="AB45" s="90"/>
    </row>
    <row r="46" spans="1:28" ht="14.5" x14ac:dyDescent="0.35">
      <c r="A46" s="64" t="s">
        <v>117</v>
      </c>
      <c r="B46" s="64" t="s">
        <v>17</v>
      </c>
      <c r="C46" s="64" t="s">
        <v>326</v>
      </c>
      <c r="F46" s="44">
        <v>42771</v>
      </c>
      <c r="G46" s="32">
        <v>0.76041666666666663</v>
      </c>
      <c r="H46" s="86">
        <v>140.62659530866608</v>
      </c>
      <c r="I46" s="88">
        <v>49.925675618500144</v>
      </c>
      <c r="J46" s="88">
        <v>5562.5</v>
      </c>
      <c r="K46" s="88">
        <v>1269.260197035464</v>
      </c>
      <c r="L46" s="88">
        <v>60.104915047457304</v>
      </c>
      <c r="M46" s="88">
        <v>3139.2717547829661</v>
      </c>
      <c r="N46" s="88">
        <v>3083.9862268576271</v>
      </c>
      <c r="U46" s="19">
        <f t="shared" si="0"/>
        <v>0</v>
      </c>
      <c r="V46" s="18">
        <f t="shared" si="1"/>
        <v>5500.086771745915</v>
      </c>
      <c r="W46" s="18">
        <f t="shared" si="2"/>
        <v>1218.4326072585834</v>
      </c>
      <c r="X46" s="18">
        <f t="shared" si="3"/>
        <v>37.722173189554397</v>
      </c>
      <c r="Y46" s="18">
        <f t="shared" si="4"/>
        <v>3103.3796890746935</v>
      </c>
      <c r="Z46" s="18">
        <f t="shared" si="5"/>
        <v>2958.1155194877883</v>
      </c>
      <c r="AA46" s="88"/>
      <c r="AB46" s="89"/>
    </row>
    <row r="47" spans="1:28" ht="14.5" x14ac:dyDescent="0.35">
      <c r="A47" s="64" t="s">
        <v>128</v>
      </c>
      <c r="B47" s="64" t="s">
        <v>17</v>
      </c>
      <c r="C47" s="64" t="s">
        <v>326</v>
      </c>
      <c r="F47" s="44">
        <v>42786</v>
      </c>
      <c r="G47" s="32">
        <v>0.5625</v>
      </c>
      <c r="H47" s="65">
        <v>2.1327816479702157</v>
      </c>
      <c r="I47" s="88">
        <v>411.25217543374691</v>
      </c>
      <c r="J47" s="88">
        <v>9828.125</v>
      </c>
      <c r="K47" s="88">
        <v>5110.96892226412</v>
      </c>
      <c r="L47" s="88">
        <v>80.566162723187446</v>
      </c>
      <c r="M47" s="88">
        <v>5313.7214564904334</v>
      </c>
      <c r="N47" s="88">
        <v>4544.8874694346023</v>
      </c>
      <c r="U47" s="19">
        <f t="shared" si="0"/>
        <v>353.25217543374691</v>
      </c>
      <c r="V47" s="18">
        <f t="shared" si="1"/>
        <v>9765.711771745915</v>
      </c>
      <c r="W47" s="18">
        <f t="shared" si="2"/>
        <v>5060.1413324872392</v>
      </c>
      <c r="X47" s="18">
        <f t="shared" si="3"/>
        <v>58.183420865284539</v>
      </c>
      <c r="Y47" s="18">
        <f t="shared" si="4"/>
        <v>5277.8293907821608</v>
      </c>
      <c r="Z47" s="18">
        <f t="shared" si="5"/>
        <v>4419.0167620647635</v>
      </c>
      <c r="AA47" s="88"/>
      <c r="AB47" s="90"/>
    </row>
    <row r="48" spans="1:28" ht="14.5" x14ac:dyDescent="0.35">
      <c r="A48" s="64" t="s">
        <v>130</v>
      </c>
      <c r="B48" s="64" t="s">
        <v>17</v>
      </c>
      <c r="C48" s="64" t="s">
        <v>326</v>
      </c>
      <c r="F48" s="44">
        <v>42795</v>
      </c>
      <c r="G48" s="32">
        <v>0.64583333333333337</v>
      </c>
      <c r="H48" s="65">
        <v>1.7086796344944153</v>
      </c>
      <c r="I48" s="88">
        <v>583.8765453689</v>
      </c>
      <c r="J48" s="88">
        <v>10578.125</v>
      </c>
      <c r="K48" s="88">
        <v>5328.4569615094024</v>
      </c>
      <c r="L48" s="88">
        <v>81.589225106973956</v>
      </c>
      <c r="M48" s="88">
        <v>4887.8831516148939</v>
      </c>
      <c r="N48" s="88">
        <v>4169.3697290283944</v>
      </c>
      <c r="U48" s="19">
        <f t="shared" si="0"/>
        <v>525.8765453689</v>
      </c>
      <c r="V48" s="18">
        <f t="shared" si="1"/>
        <v>10515.711771745915</v>
      </c>
      <c r="W48" s="18">
        <f t="shared" si="2"/>
        <v>5277.6293717325216</v>
      </c>
      <c r="X48" s="18">
        <f t="shared" si="3"/>
        <v>59.206483249071049</v>
      </c>
      <c r="Y48" s="18">
        <f t="shared" si="4"/>
        <v>4851.9910859066213</v>
      </c>
      <c r="Z48" s="18">
        <f t="shared" si="5"/>
        <v>4043.4990216585556</v>
      </c>
      <c r="AA48" s="88"/>
      <c r="AB48" s="90"/>
    </row>
    <row r="49" spans="1:28" ht="14.5" x14ac:dyDescent="0.35">
      <c r="A49" s="64" t="s">
        <v>133</v>
      </c>
      <c r="B49" s="64" t="s">
        <v>17</v>
      </c>
      <c r="C49" s="64" t="s">
        <v>326</v>
      </c>
      <c r="F49" s="44">
        <v>42815</v>
      </c>
      <c r="G49" s="32">
        <v>0.45694444444444443</v>
      </c>
      <c r="H49" s="65">
        <v>1.7086796344944153</v>
      </c>
      <c r="I49" s="88">
        <v>458.92132334067645</v>
      </c>
      <c r="J49" s="88">
        <v>10812.5</v>
      </c>
      <c r="K49" s="88">
        <v>5106.6191614792151</v>
      </c>
      <c r="L49" s="88">
        <v>92.842911328625533</v>
      </c>
      <c r="M49" s="88">
        <v>5245.8341904957833</v>
      </c>
      <c r="N49" s="88">
        <v>4438.8442537052742</v>
      </c>
      <c r="U49" s="19">
        <f t="shared" si="0"/>
        <v>400.92132334067645</v>
      </c>
      <c r="V49" s="18">
        <f t="shared" si="1"/>
        <v>10750.086771745915</v>
      </c>
      <c r="W49" s="18">
        <f t="shared" si="2"/>
        <v>5055.7915717023343</v>
      </c>
      <c r="X49" s="18">
        <f t="shared" si="3"/>
        <v>70.460169470722633</v>
      </c>
      <c r="Y49" s="18">
        <f t="shared" si="4"/>
        <v>5209.9421247875107</v>
      </c>
      <c r="Z49" s="18">
        <f t="shared" si="5"/>
        <v>4312.9735463354355</v>
      </c>
      <c r="AA49" s="88"/>
      <c r="AB49" s="90"/>
    </row>
    <row r="50" spans="1:28" ht="14.5" x14ac:dyDescent="0.35">
      <c r="A50" s="64" t="s">
        <v>136</v>
      </c>
      <c r="B50" s="64" t="s">
        <v>17</v>
      </c>
      <c r="C50" s="64" t="s">
        <v>328</v>
      </c>
      <c r="D50" s="64">
        <v>44.140509999999999</v>
      </c>
      <c r="E50" s="64">
        <v>6.3631399999999996</v>
      </c>
      <c r="F50" s="44">
        <v>42820</v>
      </c>
      <c r="G50" s="32">
        <v>0.61111111111111105</v>
      </c>
      <c r="H50" s="86"/>
      <c r="I50" s="88">
        <v>51.053939474285457</v>
      </c>
      <c r="J50" s="88">
        <v>10703.125</v>
      </c>
      <c r="K50" s="88">
        <v>4682.5174849509158</v>
      </c>
      <c r="L50" s="88">
        <v>82.868053086707093</v>
      </c>
      <c r="M50" s="88">
        <v>6297.0582184735649</v>
      </c>
      <c r="N50" s="88">
        <v>3864.9633215230301</v>
      </c>
      <c r="U50" s="19">
        <f t="shared" si="0"/>
        <v>0</v>
      </c>
      <c r="V50" s="18">
        <f t="shared" si="1"/>
        <v>10640.711771745915</v>
      </c>
      <c r="W50" s="18">
        <f t="shared" si="2"/>
        <v>4631.689895174035</v>
      </c>
      <c r="X50" s="18">
        <f t="shared" si="3"/>
        <v>60.485311228804186</v>
      </c>
      <c r="Y50" s="18">
        <f t="shared" si="4"/>
        <v>6261.1661527652923</v>
      </c>
      <c r="Z50" s="18">
        <f t="shared" si="5"/>
        <v>3739.0926141531913</v>
      </c>
      <c r="AA50" s="88"/>
      <c r="AB50" s="89"/>
    </row>
    <row r="51" spans="1:28" ht="14.5" x14ac:dyDescent="0.35">
      <c r="A51" s="64" t="s">
        <v>137</v>
      </c>
      <c r="B51" s="64" t="s">
        <v>138</v>
      </c>
      <c r="C51" s="64" t="s">
        <v>326</v>
      </c>
      <c r="D51" s="64">
        <v>44.140509999999999</v>
      </c>
      <c r="E51" s="64">
        <v>6.3631399999999996</v>
      </c>
      <c r="F51" s="44">
        <v>42820</v>
      </c>
      <c r="G51" s="32">
        <v>0.61944444444444446</v>
      </c>
      <c r="H51" s="86">
        <v>14.636329829104811</v>
      </c>
      <c r="I51" s="88">
        <v>174.45779870080418</v>
      </c>
      <c r="J51" s="88">
        <v>8299.9999999999982</v>
      </c>
      <c r="K51" s="88">
        <v>3568.9787240150727</v>
      </c>
      <c r="L51" s="88">
        <v>81.589225106973956</v>
      </c>
      <c r="M51" s="88">
        <v>4295.4124665706649</v>
      </c>
      <c r="N51" s="88">
        <v>3674.0855332102396</v>
      </c>
      <c r="U51" s="19">
        <f t="shared" si="0"/>
        <v>116.45779870080418</v>
      </c>
      <c r="V51" s="18">
        <f t="shared" si="1"/>
        <v>8237.5867717459132</v>
      </c>
      <c r="W51" s="18">
        <f t="shared" si="2"/>
        <v>3518.1511342381918</v>
      </c>
      <c r="X51" s="18">
        <f t="shared" si="3"/>
        <v>59.206483249071049</v>
      </c>
      <c r="Y51" s="18">
        <f t="shared" si="4"/>
        <v>4259.5204008623923</v>
      </c>
      <c r="Z51" s="18">
        <f t="shared" si="5"/>
        <v>3548.2148258404009</v>
      </c>
      <c r="AA51" s="88"/>
      <c r="AB51" s="89"/>
    </row>
    <row r="52" spans="1:28" ht="14.5" x14ac:dyDescent="0.35">
      <c r="A52" s="64" t="s">
        <v>141</v>
      </c>
      <c r="B52" s="64" t="s">
        <v>17</v>
      </c>
      <c r="C52" s="64" t="s">
        <v>328</v>
      </c>
      <c r="D52" s="64">
        <v>44.14085</v>
      </c>
      <c r="E52" s="64">
        <v>6.3678499999999998</v>
      </c>
      <c r="F52" s="44">
        <v>42820</v>
      </c>
      <c r="G52" s="32">
        <v>0.66388888888888886</v>
      </c>
      <c r="H52" s="86"/>
      <c r="I52" s="88">
        <v>91.389372318610441</v>
      </c>
      <c r="J52" s="88">
        <v>12562.499999999998</v>
      </c>
      <c r="K52" s="88">
        <v>5402.4028948527975</v>
      </c>
      <c r="L52" s="88">
        <v>97.446692055664812</v>
      </c>
      <c r="M52" s="88">
        <v>6103.6823698827411</v>
      </c>
      <c r="N52" s="88">
        <v>5594.0915215330106</v>
      </c>
      <c r="U52" s="19">
        <f t="shared" si="0"/>
        <v>33.389372318610441</v>
      </c>
      <c r="V52" s="18">
        <f t="shared" si="1"/>
        <v>12500.086771745913</v>
      </c>
      <c r="W52" s="18">
        <f t="shared" si="2"/>
        <v>5351.5753050759167</v>
      </c>
      <c r="X52" s="18">
        <f t="shared" si="3"/>
        <v>75.063950197761898</v>
      </c>
      <c r="Y52" s="18">
        <f t="shared" si="4"/>
        <v>6067.7903041744685</v>
      </c>
      <c r="Z52" s="18">
        <f t="shared" si="5"/>
        <v>5468.2208141631718</v>
      </c>
      <c r="AA52" s="88"/>
      <c r="AB52" s="89"/>
    </row>
    <row r="53" spans="1:28" ht="14.5" x14ac:dyDescent="0.35">
      <c r="A53" s="64" t="s">
        <v>142</v>
      </c>
      <c r="B53" s="64" t="s">
        <v>138</v>
      </c>
      <c r="C53" s="64" t="s">
        <v>328</v>
      </c>
      <c r="D53" s="64">
        <v>44.14085</v>
      </c>
      <c r="E53" s="64">
        <v>6.3678499999999998</v>
      </c>
      <c r="F53" s="44">
        <v>42820</v>
      </c>
      <c r="G53" s="32">
        <v>0.66666666666666663</v>
      </c>
      <c r="H53" s="86"/>
      <c r="I53" s="88">
        <v>187.00973409641577</v>
      </c>
      <c r="J53" s="88">
        <v>7712.5000000000009</v>
      </c>
      <c r="K53" s="88">
        <v>3373.2394886943193</v>
      </c>
      <c r="L53" s="88">
        <v>74.68355401641503</v>
      </c>
      <c r="M53" s="88">
        <v>4071.1787698004523</v>
      </c>
      <c r="N53" s="88">
        <v>3488.1980138729477</v>
      </c>
      <c r="U53" s="19">
        <f t="shared" si="0"/>
        <v>129.00973409641577</v>
      </c>
      <c r="V53" s="18">
        <f t="shared" si="1"/>
        <v>7650.0867717459159</v>
      </c>
      <c r="W53" s="18">
        <f t="shared" si="2"/>
        <v>3322.4118989174385</v>
      </c>
      <c r="X53" s="18">
        <f t="shared" si="3"/>
        <v>52.300812158512123</v>
      </c>
      <c r="Y53" s="18">
        <f t="shared" si="4"/>
        <v>4035.2867040921797</v>
      </c>
      <c r="Z53" s="18">
        <f t="shared" si="5"/>
        <v>3362.327306503109</v>
      </c>
      <c r="AA53" s="88"/>
      <c r="AB53" s="89"/>
    </row>
    <row r="54" spans="1:28" ht="14.5" x14ac:dyDescent="0.35">
      <c r="A54" s="64" t="s">
        <v>148</v>
      </c>
      <c r="B54" s="64" t="s">
        <v>138</v>
      </c>
      <c r="C54" s="64" t="s">
        <v>323</v>
      </c>
      <c r="D54" s="64">
        <v>44.140500000000003</v>
      </c>
      <c r="E54" s="64">
        <v>6.3631399999999996</v>
      </c>
      <c r="F54" s="44">
        <v>42822</v>
      </c>
      <c r="G54" s="32">
        <v>0.4375</v>
      </c>
      <c r="H54" s="86"/>
      <c r="I54" s="88">
        <v>248.34215729690541</v>
      </c>
      <c r="J54" s="88">
        <v>9517.875</v>
      </c>
      <c r="K54" s="88">
        <v>4212.7433201811073</v>
      </c>
      <c r="L54" s="88">
        <v>76.729678783988049</v>
      </c>
      <c r="M54" s="88">
        <v>4857.0253034355073</v>
      </c>
      <c r="N54" s="88">
        <v>4166.8745945406454</v>
      </c>
      <c r="U54" s="19">
        <f t="shared" si="0"/>
        <v>190.34215729690541</v>
      </c>
      <c r="V54" s="18">
        <f t="shared" si="1"/>
        <v>9455.461771745915</v>
      </c>
      <c r="W54" s="18">
        <f t="shared" si="2"/>
        <v>4161.9157304042265</v>
      </c>
      <c r="X54" s="18">
        <f t="shared" si="3"/>
        <v>54.346936926085142</v>
      </c>
      <c r="Y54" s="18">
        <f t="shared" si="4"/>
        <v>4821.1332377272347</v>
      </c>
      <c r="Z54" s="18">
        <f t="shared" si="5"/>
        <v>4041.0038871708066</v>
      </c>
      <c r="AA54" s="88"/>
      <c r="AB54" s="89"/>
    </row>
    <row r="55" spans="1:28" ht="14.5" x14ac:dyDescent="0.35">
      <c r="A55" s="64" t="s">
        <v>149</v>
      </c>
      <c r="B55" s="64" t="s">
        <v>17</v>
      </c>
      <c r="C55" s="64" t="s">
        <v>328</v>
      </c>
      <c r="D55" s="64">
        <v>44.141199999999998</v>
      </c>
      <c r="E55" s="64">
        <v>6.3708400000000003</v>
      </c>
      <c r="F55" s="44">
        <v>42822</v>
      </c>
      <c r="G55" s="32">
        <v>0.49513888888888885</v>
      </c>
      <c r="H55" s="86"/>
      <c r="I55" s="88">
        <v>281.21976605448953</v>
      </c>
      <c r="J55" s="88">
        <v>6796.8749999999991</v>
      </c>
      <c r="K55" s="88">
        <v>3151.4016886641321</v>
      </c>
      <c r="L55" s="88">
        <v>59.849149451510677</v>
      </c>
      <c r="M55" s="88">
        <v>3968.3192758691625</v>
      </c>
      <c r="N55" s="88">
        <v>3287.339687609162</v>
      </c>
      <c r="U55" s="19">
        <f t="shared" si="0"/>
        <v>223.21976605448953</v>
      </c>
      <c r="V55" s="18">
        <f t="shared" si="1"/>
        <v>6734.4617717459141</v>
      </c>
      <c r="W55" s="18">
        <f t="shared" si="2"/>
        <v>3100.5740988872512</v>
      </c>
      <c r="X55" s="18">
        <f t="shared" si="3"/>
        <v>37.466407593607769</v>
      </c>
      <c r="Y55" s="18">
        <f t="shared" si="4"/>
        <v>3932.4272101608899</v>
      </c>
      <c r="Z55" s="18">
        <f t="shared" si="5"/>
        <v>3161.4689802393232</v>
      </c>
      <c r="AA55" s="88"/>
      <c r="AB55" s="89"/>
    </row>
    <row r="56" spans="1:28" ht="14.5" x14ac:dyDescent="0.35">
      <c r="A56" s="64" t="s">
        <v>150</v>
      </c>
      <c r="B56" s="64" t="s">
        <v>17</v>
      </c>
      <c r="C56" s="64" t="s">
        <v>328</v>
      </c>
      <c r="D56" s="64">
        <v>44.141041700000002</v>
      </c>
      <c r="E56" s="64">
        <v>6.3710000000000004</v>
      </c>
      <c r="F56" s="44">
        <v>42822</v>
      </c>
      <c r="G56" s="32">
        <v>0.5</v>
      </c>
      <c r="H56" s="86"/>
      <c r="I56" s="88">
        <v>214.08806663526332</v>
      </c>
      <c r="J56" s="88">
        <v>12046.875</v>
      </c>
      <c r="K56" s="88">
        <v>5669.9131831244931</v>
      </c>
      <c r="L56" s="88">
        <v>94.633270500251925</v>
      </c>
      <c r="M56" s="88">
        <v>5963.793458136186</v>
      </c>
      <c r="N56" s="88">
        <v>5620.2904336543734</v>
      </c>
      <c r="U56" s="19">
        <f t="shared" si="0"/>
        <v>156.08806663526332</v>
      </c>
      <c r="V56" s="18">
        <f t="shared" si="1"/>
        <v>11984.461771745915</v>
      </c>
      <c r="W56" s="18">
        <f t="shared" si="2"/>
        <v>5619.0855933476123</v>
      </c>
      <c r="X56" s="18">
        <f t="shared" si="3"/>
        <v>72.250528642349025</v>
      </c>
      <c r="Y56" s="18">
        <f t="shared" si="4"/>
        <v>5927.9013924279134</v>
      </c>
      <c r="Z56" s="18">
        <f t="shared" si="5"/>
        <v>5494.4197262845346</v>
      </c>
      <c r="AA56" s="88"/>
      <c r="AB56" s="89"/>
    </row>
    <row r="57" spans="1:28" ht="14.5" x14ac:dyDescent="0.35">
      <c r="A57" s="64" t="s">
        <v>151</v>
      </c>
      <c r="B57" s="64" t="s">
        <v>17</v>
      </c>
      <c r="C57" s="64" t="s">
        <v>328</v>
      </c>
      <c r="D57" s="64">
        <v>44.140782999999999</v>
      </c>
      <c r="E57" s="64">
        <v>6.3677799999999998</v>
      </c>
      <c r="F57" s="44">
        <v>42822</v>
      </c>
      <c r="G57" s="32">
        <v>0.53125</v>
      </c>
      <c r="H57" s="86"/>
      <c r="I57" s="88">
        <v>124.10902413638455</v>
      </c>
      <c r="J57" s="88">
        <v>15109.375</v>
      </c>
      <c r="K57" s="88">
        <v>6733.4296950339221</v>
      </c>
      <c r="L57" s="88">
        <v>106.7821363077167</v>
      </c>
      <c r="M57" s="88">
        <v>7087.0191318658717</v>
      </c>
      <c r="N57" s="88">
        <v>6368.83077997904</v>
      </c>
      <c r="U57" s="19">
        <f t="shared" si="0"/>
        <v>66.109024136384548</v>
      </c>
      <c r="V57" s="18">
        <f t="shared" si="1"/>
        <v>15046.961771745915</v>
      </c>
      <c r="W57" s="18">
        <f t="shared" si="2"/>
        <v>6682.6021052570413</v>
      </c>
      <c r="X57" s="18">
        <f t="shared" si="3"/>
        <v>84.399394449813798</v>
      </c>
      <c r="Y57" s="18">
        <f t="shared" si="4"/>
        <v>7051.1270661575991</v>
      </c>
      <c r="Z57" s="18">
        <f t="shared" si="5"/>
        <v>6242.9600726092012</v>
      </c>
      <c r="AA57" s="88"/>
      <c r="AB57" s="89"/>
    </row>
    <row r="58" spans="1:28" ht="14.5" x14ac:dyDescent="0.35">
      <c r="A58" s="64" t="s">
        <v>152</v>
      </c>
      <c r="B58" s="64" t="s">
        <v>17</v>
      </c>
      <c r="C58" s="64" t="s">
        <v>328</v>
      </c>
      <c r="D58" s="64">
        <v>44.140552800000002</v>
      </c>
      <c r="E58" s="64">
        <v>6.3677799999999998</v>
      </c>
      <c r="F58" s="44">
        <v>42822</v>
      </c>
      <c r="G58" s="23"/>
      <c r="H58" s="86"/>
      <c r="I58" s="88">
        <v>73.055084662099077</v>
      </c>
      <c r="J58" s="88">
        <v>8453.125</v>
      </c>
      <c r="K58" s="88">
        <v>4997.8751418565744</v>
      </c>
      <c r="L58" s="88">
        <v>100.77164480297097</v>
      </c>
      <c r="M58" s="88">
        <v>4404.4435301378317</v>
      </c>
      <c r="N58" s="88">
        <v>3923.5989819851288</v>
      </c>
      <c r="U58" s="19">
        <f t="shared" si="0"/>
        <v>15.055084662099077</v>
      </c>
      <c r="V58" s="18">
        <f t="shared" si="1"/>
        <v>8390.711771745915</v>
      </c>
      <c r="W58" s="18">
        <f t="shared" si="2"/>
        <v>4947.0475520796936</v>
      </c>
      <c r="X58" s="18">
        <f t="shared" si="3"/>
        <v>78.388902945068054</v>
      </c>
      <c r="Y58" s="18">
        <f t="shared" si="4"/>
        <v>4368.551464429559</v>
      </c>
      <c r="Z58" s="18">
        <f t="shared" si="5"/>
        <v>3797.72827461529</v>
      </c>
      <c r="AA58" s="88"/>
      <c r="AB58" s="89"/>
    </row>
    <row r="59" spans="1:28" ht="14.5" x14ac:dyDescent="0.35">
      <c r="A59" s="64" t="s">
        <v>153</v>
      </c>
      <c r="B59" s="64" t="s">
        <v>17</v>
      </c>
      <c r="C59" s="64" t="s">
        <v>328</v>
      </c>
      <c r="D59" s="64">
        <v>44.140200999999998</v>
      </c>
      <c r="E59" s="64">
        <v>6.3656499999999996</v>
      </c>
      <c r="F59" s="44">
        <v>42822</v>
      </c>
      <c r="G59" s="23"/>
      <c r="H59" s="86"/>
      <c r="I59" s="88">
        <v>60.644182248460623</v>
      </c>
      <c r="J59" s="88">
        <v>10140.625</v>
      </c>
      <c r="K59" s="88">
        <v>3179.6751337660185</v>
      </c>
      <c r="L59" s="88">
        <v>69.056710905589256</v>
      </c>
      <c r="M59" s="88">
        <v>5825.9617362682575</v>
      </c>
      <c r="N59" s="88">
        <v>6017.0168172064468</v>
      </c>
      <c r="U59" s="19">
        <f t="shared" si="0"/>
        <v>2.6441822484606234</v>
      </c>
      <c r="V59" s="18">
        <f t="shared" si="1"/>
        <v>10078.211771745915</v>
      </c>
      <c r="W59" s="18">
        <f t="shared" si="2"/>
        <v>3128.8475439891376</v>
      </c>
      <c r="X59" s="18">
        <f t="shared" si="3"/>
        <v>46.673969047686349</v>
      </c>
      <c r="Y59" s="18">
        <f t="shared" si="4"/>
        <v>5790.0696705599848</v>
      </c>
      <c r="Z59" s="18">
        <f t="shared" si="5"/>
        <v>5891.146109836608</v>
      </c>
      <c r="AA59" s="88"/>
      <c r="AB59" s="89"/>
    </row>
    <row r="60" spans="1:28" ht="14.5" x14ac:dyDescent="0.35">
      <c r="A60" s="64" t="s">
        <v>154</v>
      </c>
      <c r="B60" s="64" t="s">
        <v>138</v>
      </c>
      <c r="C60" s="64" t="s">
        <v>323</v>
      </c>
      <c r="D60" s="64">
        <v>44.140520000000002</v>
      </c>
      <c r="E60" s="64">
        <v>6.3631700000000002</v>
      </c>
      <c r="F60" s="44">
        <v>42823</v>
      </c>
      <c r="G60" s="23"/>
      <c r="H60" s="86"/>
      <c r="I60" s="88">
        <v>278.68117237897258</v>
      </c>
      <c r="J60" s="88">
        <v>9390.625</v>
      </c>
      <c r="K60" s="88">
        <v>4423.70671824903</v>
      </c>
      <c r="L60" s="88">
        <v>90.285255369159273</v>
      </c>
      <c r="M60" s="88">
        <v>4795.3096070767333</v>
      </c>
      <c r="N60" s="88">
        <v>4047.1081391286984</v>
      </c>
      <c r="U60" s="19">
        <f t="shared" si="0"/>
        <v>220.68117237897258</v>
      </c>
      <c r="V60" s="18">
        <f t="shared" si="1"/>
        <v>9328.211771745915</v>
      </c>
      <c r="W60" s="18">
        <f t="shared" si="2"/>
        <v>4372.8791284721492</v>
      </c>
      <c r="X60" s="18">
        <f t="shared" si="3"/>
        <v>67.902513511256359</v>
      </c>
      <c r="Y60" s="18">
        <f t="shared" si="4"/>
        <v>4759.4175413684607</v>
      </c>
      <c r="Z60" s="18">
        <f t="shared" si="5"/>
        <v>3921.2374317588597</v>
      </c>
      <c r="AA60" s="88"/>
      <c r="AB60" s="89"/>
    </row>
    <row r="61" spans="1:28" ht="14.5" x14ac:dyDescent="0.35">
      <c r="A61" s="64" t="s">
        <v>159</v>
      </c>
      <c r="B61" s="64" t="s">
        <v>138</v>
      </c>
      <c r="C61" s="64" t="s">
        <v>323</v>
      </c>
      <c r="D61" s="64">
        <v>44.140509999999999</v>
      </c>
      <c r="E61" s="64">
        <v>6.3631700000000002</v>
      </c>
      <c r="F61" s="44">
        <v>42824</v>
      </c>
      <c r="G61" s="23"/>
      <c r="H61" s="86" t="s">
        <v>89</v>
      </c>
      <c r="I61" s="88">
        <v>135.39166269423765</v>
      </c>
      <c r="J61" s="88">
        <v>6143.75</v>
      </c>
      <c r="K61" s="88">
        <v>2303.1983356075334</v>
      </c>
      <c r="L61" s="88">
        <v>58.826087067724167</v>
      </c>
      <c r="M61" s="88">
        <v>3653.5692244394163</v>
      </c>
      <c r="N61" s="88">
        <v>3286.092120365287</v>
      </c>
      <c r="U61" s="19">
        <f t="shared" si="0"/>
        <v>77.391662694237652</v>
      </c>
      <c r="V61" s="18">
        <f t="shared" si="1"/>
        <v>6081.336771745915</v>
      </c>
      <c r="W61" s="18">
        <f t="shared" si="2"/>
        <v>2252.3707458306526</v>
      </c>
      <c r="X61" s="18">
        <f t="shared" si="3"/>
        <v>36.44334520982126</v>
      </c>
      <c r="Y61" s="18">
        <f t="shared" si="4"/>
        <v>3617.6771587311437</v>
      </c>
      <c r="Z61" s="18">
        <f t="shared" si="5"/>
        <v>3160.2214129954482</v>
      </c>
      <c r="AA61" s="88"/>
      <c r="AB61" s="89"/>
    </row>
    <row r="62" spans="1:28" ht="14.5" x14ac:dyDescent="0.35">
      <c r="A62" s="64" t="s">
        <v>160</v>
      </c>
      <c r="B62" s="64" t="s">
        <v>17</v>
      </c>
      <c r="C62" s="64" t="s">
        <v>328</v>
      </c>
      <c r="D62" s="64">
        <v>44.141579999999998</v>
      </c>
      <c r="E62" s="64">
        <v>6.3749500000000001</v>
      </c>
      <c r="F62" s="44">
        <v>42824</v>
      </c>
      <c r="G62" s="23"/>
      <c r="H62" s="86"/>
      <c r="I62" s="88">
        <v>168.95751240385076</v>
      </c>
      <c r="J62" s="88">
        <v>5500</v>
      </c>
      <c r="K62" s="88">
        <v>1674.6579021886691</v>
      </c>
      <c r="L62" s="88">
        <v>52.431947169058496</v>
      </c>
      <c r="M62" s="88">
        <v>3435.5070973050811</v>
      </c>
      <c r="N62" s="88">
        <v>2885.6230350815904</v>
      </c>
      <c r="U62" s="19">
        <f t="shared" si="0"/>
        <v>110.95751240385076</v>
      </c>
      <c r="V62" s="18">
        <f t="shared" si="1"/>
        <v>5437.586771745915</v>
      </c>
      <c r="W62" s="18">
        <f t="shared" si="2"/>
        <v>1623.8303124117886</v>
      </c>
      <c r="X62" s="18">
        <f t="shared" si="3"/>
        <v>30.049205311155589</v>
      </c>
      <c r="Y62" s="18">
        <f t="shared" si="4"/>
        <v>3399.6150315968084</v>
      </c>
      <c r="Z62" s="18">
        <f t="shared" si="5"/>
        <v>2759.7523277117516</v>
      </c>
      <c r="AA62" s="88"/>
      <c r="AB62" s="89"/>
    </row>
    <row r="63" spans="1:28" ht="14.5" x14ac:dyDescent="0.35">
      <c r="A63" s="64" t="s">
        <v>163</v>
      </c>
      <c r="B63" s="64" t="s">
        <v>17</v>
      </c>
      <c r="C63" s="64" t="s">
        <v>326</v>
      </c>
      <c r="D63" s="64">
        <v>44.141249999999999</v>
      </c>
      <c r="E63" s="64">
        <v>6.3720400000000001</v>
      </c>
      <c r="F63" s="44">
        <v>42835</v>
      </c>
      <c r="G63" s="32">
        <v>0.38263888888888892</v>
      </c>
      <c r="H63" s="65">
        <v>3.3305348296139372</v>
      </c>
      <c r="I63" s="88">
        <v>311.96495612463929</v>
      </c>
      <c r="J63" s="88">
        <v>9578.125</v>
      </c>
      <c r="K63" s="88">
        <v>1674.6579021886691</v>
      </c>
      <c r="L63" s="88">
        <v>52.431947169058496</v>
      </c>
      <c r="M63" s="88">
        <v>2624.9742851265169</v>
      </c>
      <c r="N63" s="88">
        <v>2885.6230350815904</v>
      </c>
      <c r="U63" s="19">
        <f t="shared" si="0"/>
        <v>253.96495612463929</v>
      </c>
      <c r="V63" s="18">
        <f t="shared" si="1"/>
        <v>9515.711771745915</v>
      </c>
      <c r="W63" s="18">
        <f t="shared" si="2"/>
        <v>1623.8303124117886</v>
      </c>
      <c r="X63" s="18">
        <f t="shared" si="3"/>
        <v>30.049205311155589</v>
      </c>
      <c r="Y63" s="18">
        <f t="shared" si="4"/>
        <v>2589.0822194182442</v>
      </c>
      <c r="Z63" s="18">
        <f t="shared" si="5"/>
        <v>2759.7523277117516</v>
      </c>
      <c r="AA63" s="88"/>
      <c r="AB63" s="89"/>
    </row>
    <row r="64" spans="1:28" ht="14.5" x14ac:dyDescent="0.35">
      <c r="A64" s="64" t="s">
        <v>167</v>
      </c>
      <c r="B64" s="64" t="s">
        <v>17</v>
      </c>
      <c r="C64" s="64" t="s">
        <v>326</v>
      </c>
      <c r="F64" s="44">
        <v>42853</v>
      </c>
      <c r="G64" s="32">
        <v>0.2590277777777778</v>
      </c>
      <c r="H64" s="65">
        <v>2.3570635752393021</v>
      </c>
      <c r="I64" s="88">
        <v>494.46163479791386</v>
      </c>
      <c r="J64" s="88">
        <v>10062.5</v>
      </c>
      <c r="K64" s="88">
        <v>5328.4569615094024</v>
      </c>
      <c r="L64" s="88">
        <v>84.658412258333485</v>
      </c>
      <c r="M64" s="88">
        <v>4949.5988479736679</v>
      </c>
      <c r="N64" s="88">
        <v>4111.9816358101698</v>
      </c>
      <c r="U64" s="19">
        <f t="shared" si="0"/>
        <v>436.46163479791386</v>
      </c>
      <c r="V64" s="18">
        <f t="shared" si="1"/>
        <v>10000.086771745915</v>
      </c>
      <c r="W64" s="18">
        <f t="shared" si="2"/>
        <v>5277.6293717325216</v>
      </c>
      <c r="X64" s="18">
        <f t="shared" si="3"/>
        <v>62.275670400430577</v>
      </c>
      <c r="Y64" s="18">
        <f t="shared" si="4"/>
        <v>4913.7067822653953</v>
      </c>
      <c r="Z64" s="18">
        <f t="shared" si="5"/>
        <v>3986.110928440331</v>
      </c>
      <c r="AA64" s="88"/>
      <c r="AB64" s="89"/>
    </row>
    <row r="65" spans="1:28" ht="14.5" x14ac:dyDescent="0.35">
      <c r="A65" s="64" t="s">
        <v>169</v>
      </c>
      <c r="B65" s="64" t="s">
        <v>17</v>
      </c>
      <c r="C65" s="64" t="s">
        <v>326</v>
      </c>
      <c r="F65" s="44">
        <v>42861</v>
      </c>
      <c r="G65" s="32">
        <v>0.46458333333333335</v>
      </c>
      <c r="H65" s="86">
        <v>131.02020254949434</v>
      </c>
      <c r="I65" s="88">
        <v>170.64990818752872</v>
      </c>
      <c r="J65" s="88">
        <v>5803.1249999999991</v>
      </c>
      <c r="K65" s="88">
        <v>2707.7260886037575</v>
      </c>
      <c r="L65" s="88">
        <v>64.452930178549963</v>
      </c>
      <c r="M65" s="88">
        <v>2820.4073235959686</v>
      </c>
      <c r="N65" s="88">
        <v>2557.5128499426119</v>
      </c>
      <c r="U65" s="19">
        <f t="shared" si="0"/>
        <v>112.64990818752872</v>
      </c>
      <c r="V65" s="18">
        <f t="shared" si="1"/>
        <v>5740.7117717459141</v>
      </c>
      <c r="W65" s="18">
        <f t="shared" si="2"/>
        <v>2656.8984988268767</v>
      </c>
      <c r="X65" s="18">
        <f t="shared" si="3"/>
        <v>42.070188320647055</v>
      </c>
      <c r="Y65" s="18">
        <f t="shared" si="4"/>
        <v>2784.515257887696</v>
      </c>
      <c r="Z65" s="18">
        <f t="shared" si="5"/>
        <v>2431.6421425727731</v>
      </c>
      <c r="AA65" s="88"/>
      <c r="AB65" s="89"/>
    </row>
    <row r="66" spans="1:28" ht="14.5" x14ac:dyDescent="0.35">
      <c r="A66" s="64" t="s">
        <v>171</v>
      </c>
      <c r="B66" s="64" t="s">
        <v>17</v>
      </c>
      <c r="C66" s="64" t="s">
        <v>326</v>
      </c>
      <c r="F66" s="44">
        <v>42861</v>
      </c>
      <c r="G66" s="32">
        <v>0.52916666666666667</v>
      </c>
      <c r="H66" s="86">
        <v>152.46872677635392</v>
      </c>
      <c r="I66" s="88">
        <v>47.95121387087584</v>
      </c>
      <c r="J66" s="88">
        <v>3434.3750000000005</v>
      </c>
      <c r="K66" s="88">
        <v>1107.884071915465</v>
      </c>
      <c r="L66" s="88">
        <v>60.104915047457304</v>
      </c>
      <c r="M66" s="88">
        <v>1801.069738736885</v>
      </c>
      <c r="N66" s="88">
        <v>1701.0579370228054</v>
      </c>
      <c r="U66" s="19">
        <f t="shared" si="0"/>
        <v>0</v>
      </c>
      <c r="V66" s="18">
        <f t="shared" si="1"/>
        <v>3371.961771745915</v>
      </c>
      <c r="W66" s="18">
        <f t="shared" si="2"/>
        <v>1057.0564821385844</v>
      </c>
      <c r="X66" s="18">
        <f t="shared" si="3"/>
        <v>37.722173189554397</v>
      </c>
      <c r="Y66" s="18">
        <f t="shared" si="4"/>
        <v>1765.1776730286124</v>
      </c>
      <c r="Z66" s="18">
        <f t="shared" si="5"/>
        <v>1575.1872296529666</v>
      </c>
      <c r="AA66" s="88"/>
      <c r="AB66" s="89"/>
    </row>
    <row r="67" spans="1:28" ht="14.5" x14ac:dyDescent="0.35">
      <c r="A67" s="64" t="s">
        <v>176</v>
      </c>
      <c r="B67" s="64" t="s">
        <v>17</v>
      </c>
      <c r="C67" s="64" t="s">
        <v>326</v>
      </c>
      <c r="F67" s="44">
        <v>42870</v>
      </c>
      <c r="G67" s="32">
        <v>0.32777777777777778</v>
      </c>
      <c r="H67" s="65">
        <v>2.8289280350073254</v>
      </c>
      <c r="I67" s="88">
        <v>361.89063174313947</v>
      </c>
      <c r="J67" s="88">
        <v>9187.5</v>
      </c>
      <c r="K67" s="88">
        <v>4915.2296869433667</v>
      </c>
      <c r="L67" s="88">
        <v>87.216068217799744</v>
      </c>
      <c r="M67" s="88">
        <v>4912.5694301584035</v>
      </c>
      <c r="N67" s="88">
        <v>4084.5351564449325</v>
      </c>
      <c r="U67" s="19">
        <f t="shared" ref="U67:U117" si="6">MAX(0,I67-$O$3)</f>
        <v>303.89063174313947</v>
      </c>
      <c r="V67" s="18">
        <f t="shared" ref="V67:V117" si="7">J67-$P$3</f>
        <v>9125.086771745915</v>
      </c>
      <c r="W67" s="18">
        <f t="shared" ref="W67:W117" si="8">K67-$Q$3</f>
        <v>4864.4020971664859</v>
      </c>
      <c r="X67" s="18">
        <f t="shared" ref="X67:X117" si="9">L67-$R$3</f>
        <v>64.83332635989683</v>
      </c>
      <c r="Y67" s="18">
        <f t="shared" ref="Y67:Y117" si="10">M67-$S$3</f>
        <v>4876.6773644501309</v>
      </c>
      <c r="Z67" s="18">
        <f t="shared" ref="Z67:Z117" si="11">N67-$T$3</f>
        <v>3958.6644490750937</v>
      </c>
      <c r="AA67" s="88"/>
      <c r="AB67" s="89"/>
    </row>
    <row r="68" spans="1:28" ht="14.5" x14ac:dyDescent="0.35">
      <c r="A68" s="64" t="s">
        <v>179</v>
      </c>
      <c r="B68" s="64" t="s">
        <v>17</v>
      </c>
      <c r="C68" s="64" t="s">
        <v>326</v>
      </c>
      <c r="F68" s="44">
        <v>42886</v>
      </c>
      <c r="G68" s="32">
        <v>0.29722222222222222</v>
      </c>
      <c r="H68" s="65">
        <v>0.38881448435380911</v>
      </c>
      <c r="I68" s="88">
        <v>722.93506559443983</v>
      </c>
      <c r="J68" s="88">
        <v>11109.375</v>
      </c>
      <c r="K68" s="88">
        <v>6085.3153380829826</v>
      </c>
      <c r="L68" s="88">
        <v>103.58506635838386</v>
      </c>
      <c r="M68" s="88">
        <v>5505.0401152026334</v>
      </c>
      <c r="N68" s="88">
        <v>4403.9123708767902</v>
      </c>
      <c r="U68" s="19">
        <f t="shared" si="6"/>
        <v>664.93506559443983</v>
      </c>
      <c r="V68" s="18">
        <f t="shared" si="7"/>
        <v>11046.961771745915</v>
      </c>
      <c r="W68" s="18">
        <f t="shared" si="8"/>
        <v>6034.4877483061018</v>
      </c>
      <c r="X68" s="18">
        <f t="shared" si="9"/>
        <v>81.202324500480955</v>
      </c>
      <c r="Y68" s="18">
        <f t="shared" si="10"/>
        <v>5469.1480494943607</v>
      </c>
      <c r="Z68" s="18">
        <f t="shared" si="11"/>
        <v>4278.0416635069514</v>
      </c>
      <c r="AA68" s="88"/>
      <c r="AB68" s="90"/>
    </row>
    <row r="69" spans="1:28" ht="14.5" x14ac:dyDescent="0.35">
      <c r="A69" s="64" t="s">
        <v>181</v>
      </c>
      <c r="B69" s="64" t="s">
        <v>17</v>
      </c>
      <c r="C69" s="64" t="s">
        <v>326</v>
      </c>
      <c r="F69" s="44">
        <v>42898</v>
      </c>
      <c r="G69" s="32">
        <v>0.36249999999999999</v>
      </c>
      <c r="H69" s="65">
        <v>0.27516915615083026</v>
      </c>
      <c r="I69" s="88">
        <v>918.68884457319189</v>
      </c>
      <c r="J69" s="88">
        <v>12171.875</v>
      </c>
      <c r="K69" s="88">
        <v>6407.1976361659999</v>
      </c>
      <c r="L69" s="88">
        <v>114.83875258003545</v>
      </c>
      <c r="M69" s="88">
        <v>5644.9290269491885</v>
      </c>
      <c r="N69" s="88">
        <v>4493.7372124357498</v>
      </c>
      <c r="U69" s="19">
        <f t="shared" si="6"/>
        <v>860.68884457319189</v>
      </c>
      <c r="V69" s="18">
        <f t="shared" si="7"/>
        <v>12109.461771745915</v>
      </c>
      <c r="W69" s="18">
        <f t="shared" si="8"/>
        <v>6356.3700463891191</v>
      </c>
      <c r="X69" s="18">
        <f t="shared" si="9"/>
        <v>92.456010722132532</v>
      </c>
      <c r="Y69" s="18">
        <f t="shared" si="10"/>
        <v>5609.0369612409158</v>
      </c>
      <c r="Z69" s="18">
        <f t="shared" si="11"/>
        <v>4367.866505065911</v>
      </c>
      <c r="AA69" s="88"/>
      <c r="AB69" s="90"/>
    </row>
    <row r="70" spans="1:28" ht="14.5" x14ac:dyDescent="0.35">
      <c r="A70" s="64" t="s">
        <v>186</v>
      </c>
      <c r="B70" s="64" t="s">
        <v>17</v>
      </c>
      <c r="C70" s="64" t="s">
        <v>326</v>
      </c>
      <c r="D70" s="64">
        <v>44.140050000000002</v>
      </c>
      <c r="E70" s="64">
        <v>6.3651400000000002</v>
      </c>
      <c r="F70" s="44">
        <v>42910</v>
      </c>
      <c r="G70" s="23"/>
      <c r="H70" s="65">
        <v>0.03</v>
      </c>
      <c r="I70" s="88">
        <v>1311.8887983143736</v>
      </c>
      <c r="J70" s="88">
        <v>14281.25</v>
      </c>
      <c r="K70" s="88">
        <v>7457.6648657207088</v>
      </c>
      <c r="L70" s="88">
        <v>125.32514201384714</v>
      </c>
      <c r="M70" s="88">
        <v>6640.6089282040739</v>
      </c>
      <c r="N70" s="88">
        <v>5394.4807625130998</v>
      </c>
      <c r="U70" s="19">
        <f t="shared" si="6"/>
        <v>1253.8887983143736</v>
      </c>
      <c r="V70" s="18">
        <f t="shared" si="7"/>
        <v>14218.836771745915</v>
      </c>
      <c r="W70" s="18">
        <f t="shared" si="8"/>
        <v>7406.837275943828</v>
      </c>
      <c r="X70" s="18">
        <f t="shared" si="9"/>
        <v>102.94240015594423</v>
      </c>
      <c r="Y70" s="18">
        <f t="shared" si="10"/>
        <v>6604.7168624958013</v>
      </c>
      <c r="Z70" s="18">
        <f t="shared" si="11"/>
        <v>5268.610055143261</v>
      </c>
      <c r="AA70" s="88"/>
      <c r="AB70" s="90"/>
    </row>
    <row r="71" spans="1:28" ht="14.5" x14ac:dyDescent="0.35">
      <c r="A71" s="64" t="s">
        <v>187</v>
      </c>
      <c r="B71" s="64" t="s">
        <v>17</v>
      </c>
      <c r="C71" s="64" t="s">
        <v>326</v>
      </c>
      <c r="F71" s="44">
        <v>42914</v>
      </c>
      <c r="G71" s="32">
        <v>0.5541666666666667</v>
      </c>
      <c r="H71" s="86">
        <v>420.1504570073771</v>
      </c>
      <c r="I71" s="88">
        <v>361.60856577919316</v>
      </c>
      <c r="J71" s="88">
        <v>10328.125</v>
      </c>
      <c r="K71" s="88">
        <v>3001.3349415848875</v>
      </c>
      <c r="L71" s="88">
        <v>127.11550118547352</v>
      </c>
      <c r="M71" s="88">
        <v>3826.3731742439827</v>
      </c>
      <c r="N71" s="88">
        <v>5212.3359449074296</v>
      </c>
      <c r="U71" s="19">
        <f t="shared" si="6"/>
        <v>303.60856577919316</v>
      </c>
      <c r="V71" s="18">
        <f t="shared" si="7"/>
        <v>10265.711771745915</v>
      </c>
      <c r="W71" s="18">
        <f t="shared" si="8"/>
        <v>2950.5073518080067</v>
      </c>
      <c r="X71" s="18">
        <f t="shared" si="9"/>
        <v>104.73275932757062</v>
      </c>
      <c r="Y71" s="18">
        <f t="shared" si="10"/>
        <v>3790.4811085357101</v>
      </c>
      <c r="Z71" s="18">
        <f t="shared" si="11"/>
        <v>5086.4652375375908</v>
      </c>
      <c r="AA71" s="88"/>
      <c r="AB71" s="89"/>
    </row>
    <row r="72" spans="1:28" ht="14.5" x14ac:dyDescent="0.35">
      <c r="A72" s="64" t="s">
        <v>188</v>
      </c>
      <c r="B72" s="64" t="s">
        <v>17</v>
      </c>
      <c r="C72" s="64" t="s">
        <v>326</v>
      </c>
      <c r="F72" s="44">
        <v>42914</v>
      </c>
      <c r="G72" s="32">
        <v>0.55555555555555558</v>
      </c>
      <c r="H72" s="86">
        <v>3404.5001238955083</v>
      </c>
      <c r="I72" s="88">
        <v>302.93884527835678</v>
      </c>
      <c r="J72" s="88">
        <v>10640.625</v>
      </c>
      <c r="K72" s="88">
        <v>7429.3914206188219</v>
      </c>
      <c r="L72" s="88">
        <v>125.32514201384714</v>
      </c>
      <c r="M72" s="88">
        <v>6632.3801686895713</v>
      </c>
      <c r="N72" s="88">
        <v>5394.4807625130998</v>
      </c>
      <c r="U72" s="19">
        <f t="shared" si="6"/>
        <v>244.93884527835678</v>
      </c>
      <c r="V72" s="18">
        <f t="shared" si="7"/>
        <v>10578.211771745915</v>
      </c>
      <c r="W72" s="18">
        <f t="shared" si="8"/>
        <v>7378.5638308419411</v>
      </c>
      <c r="X72" s="18">
        <f t="shared" si="9"/>
        <v>102.94240015594423</v>
      </c>
      <c r="Y72" s="18">
        <f t="shared" si="10"/>
        <v>6596.4881029812987</v>
      </c>
      <c r="Z72" s="18">
        <f t="shared" si="11"/>
        <v>5268.610055143261</v>
      </c>
      <c r="AA72" s="88"/>
      <c r="AB72" s="89"/>
    </row>
    <row r="73" spans="1:28" ht="14.5" x14ac:dyDescent="0.35">
      <c r="A73" s="64" t="s">
        <v>189</v>
      </c>
      <c r="B73" s="64" t="s">
        <v>17</v>
      </c>
      <c r="C73" s="64" t="s">
        <v>326</v>
      </c>
      <c r="F73" s="44">
        <v>42914</v>
      </c>
      <c r="G73" s="32">
        <v>0.56319444444444444</v>
      </c>
      <c r="H73" s="86">
        <v>1152.9177751701282</v>
      </c>
      <c r="I73" s="88">
        <v>122.41662835270655</v>
      </c>
      <c r="J73" s="88">
        <v>5018.75</v>
      </c>
      <c r="K73" s="88">
        <v>302.74335062943214</v>
      </c>
      <c r="L73" s="88">
        <v>26.471739180475879</v>
      </c>
      <c r="M73" s="88">
        <v>517.79469245011319</v>
      </c>
      <c r="N73" s="88">
        <v>1623.7087679025899</v>
      </c>
      <c r="U73" s="19">
        <f t="shared" si="6"/>
        <v>64.416628352706553</v>
      </c>
      <c r="V73" s="18">
        <f t="shared" si="7"/>
        <v>4956.336771745915</v>
      </c>
      <c r="W73" s="18">
        <f t="shared" si="8"/>
        <v>251.91576085255156</v>
      </c>
      <c r="X73" s="18">
        <f t="shared" si="9"/>
        <v>4.0889973225729719</v>
      </c>
      <c r="Y73" s="18">
        <f t="shared" si="10"/>
        <v>481.90262674184061</v>
      </c>
      <c r="Z73" s="18">
        <f t="shared" si="11"/>
        <v>1497.8380605327511</v>
      </c>
      <c r="AA73" s="88"/>
      <c r="AB73" s="89"/>
    </row>
    <row r="74" spans="1:28" ht="14.5" x14ac:dyDescent="0.35">
      <c r="A74" s="64" t="s">
        <v>190</v>
      </c>
      <c r="B74" s="64" t="s">
        <v>17</v>
      </c>
      <c r="C74" s="64" t="s">
        <v>326</v>
      </c>
      <c r="F74" s="44">
        <v>42914</v>
      </c>
      <c r="G74" s="32">
        <v>0.56597222222222221</v>
      </c>
      <c r="H74" s="86">
        <v>667.33236120407946</v>
      </c>
      <c r="I74" s="88">
        <v>104.0823406961952</v>
      </c>
      <c r="J74" s="88">
        <v>4128.1250000000009</v>
      </c>
      <c r="K74" s="88">
        <v>1141.8122060377289</v>
      </c>
      <c r="L74" s="88">
        <v>101.28317599486422</v>
      </c>
      <c r="M74" s="88">
        <v>1909.0722073647396</v>
      </c>
      <c r="N74" s="88">
        <v>2189.4805129996503</v>
      </c>
      <c r="U74" s="19">
        <f t="shared" si="6"/>
        <v>46.082340696195203</v>
      </c>
      <c r="V74" s="18">
        <f t="shared" si="7"/>
        <v>4065.7117717459155</v>
      </c>
      <c r="W74" s="18">
        <f t="shared" si="8"/>
        <v>1090.9846162608483</v>
      </c>
      <c r="X74" s="18">
        <f t="shared" si="9"/>
        <v>78.900434136961309</v>
      </c>
      <c r="Y74" s="18">
        <f t="shared" si="10"/>
        <v>1873.180141656467</v>
      </c>
      <c r="Z74" s="18">
        <f t="shared" si="11"/>
        <v>2063.6098056298115</v>
      </c>
      <c r="AA74" s="88"/>
      <c r="AB74" s="89"/>
    </row>
    <row r="75" spans="1:28" ht="14.5" x14ac:dyDescent="0.35">
      <c r="A75" s="64" t="s">
        <v>191</v>
      </c>
      <c r="B75" s="64" t="s">
        <v>17</v>
      </c>
      <c r="C75" s="64" t="s">
        <v>326</v>
      </c>
      <c r="F75" s="44">
        <v>42914</v>
      </c>
      <c r="G75" s="32">
        <v>0.57500000000000007</v>
      </c>
      <c r="H75" s="86">
        <v>150.47152944886369</v>
      </c>
      <c r="I75" s="88">
        <v>103.23614280435623</v>
      </c>
      <c r="J75" s="88">
        <v>3781.25</v>
      </c>
      <c r="K75" s="88">
        <v>1132.2427323109366</v>
      </c>
      <c r="L75" s="88">
        <v>94.121739308358684</v>
      </c>
      <c r="M75" s="88">
        <v>1736.2682575601727</v>
      </c>
      <c r="N75" s="88">
        <v>1994.8600229552371</v>
      </c>
      <c r="U75" s="19">
        <f t="shared" si="6"/>
        <v>45.236142804356234</v>
      </c>
      <c r="V75" s="18">
        <f t="shared" si="7"/>
        <v>3718.8367717459146</v>
      </c>
      <c r="W75" s="18">
        <f t="shared" si="8"/>
        <v>1081.415142534056</v>
      </c>
      <c r="X75" s="18">
        <f t="shared" si="9"/>
        <v>71.73899745045577</v>
      </c>
      <c r="Y75" s="18">
        <f t="shared" si="10"/>
        <v>1700.3761918519001</v>
      </c>
      <c r="Z75" s="18">
        <f t="shared" si="11"/>
        <v>1868.9893155853983</v>
      </c>
      <c r="AA75" s="88"/>
      <c r="AB75" s="89"/>
    </row>
    <row r="76" spans="1:28" ht="14.5" x14ac:dyDescent="0.35">
      <c r="A76" s="64" t="s">
        <v>196</v>
      </c>
      <c r="B76" s="64" t="s">
        <v>17</v>
      </c>
      <c r="C76" s="64" t="s">
        <v>326</v>
      </c>
      <c r="F76" s="44">
        <v>42987</v>
      </c>
      <c r="G76" s="32">
        <v>0.6118055555555556</v>
      </c>
      <c r="H76" s="86">
        <v>140.62659530866608</v>
      </c>
      <c r="I76" s="88">
        <v>981.8716204971696</v>
      </c>
      <c r="J76" s="88">
        <v>17406.25</v>
      </c>
      <c r="K76" s="88">
        <v>5128.3679654037423</v>
      </c>
      <c r="L76" s="88">
        <v>163.68998140584117</v>
      </c>
      <c r="M76" s="88">
        <v>5834.190495782761</v>
      </c>
      <c r="N76" s="88">
        <v>8770.3977244373473</v>
      </c>
      <c r="U76" s="19">
        <f t="shared" si="6"/>
        <v>923.8716204971696</v>
      </c>
      <c r="V76" s="18">
        <f t="shared" si="7"/>
        <v>17343.836771745915</v>
      </c>
      <c r="W76" s="18">
        <f t="shared" si="8"/>
        <v>5077.5403756268615</v>
      </c>
      <c r="X76" s="18">
        <f t="shared" si="9"/>
        <v>141.30723954793825</v>
      </c>
      <c r="Y76" s="18">
        <f t="shared" si="10"/>
        <v>5798.2984300744884</v>
      </c>
      <c r="Z76" s="18">
        <f t="shared" si="11"/>
        <v>8644.5270170675085</v>
      </c>
      <c r="AA76" s="88"/>
      <c r="AB76" s="89"/>
    </row>
    <row r="77" spans="1:28" ht="14.5" x14ac:dyDescent="0.35">
      <c r="A77" s="64" t="s">
        <v>197</v>
      </c>
      <c r="B77" s="64" t="s">
        <v>17</v>
      </c>
      <c r="C77" s="64" t="s">
        <v>326</v>
      </c>
      <c r="F77" s="44">
        <v>42987</v>
      </c>
      <c r="G77" s="32">
        <v>0.6166666666666667</v>
      </c>
      <c r="H77" s="86">
        <v>463.93712433641906</v>
      </c>
      <c r="I77" s="88">
        <v>722.08886770260096</v>
      </c>
      <c r="J77" s="88">
        <v>12343.75</v>
      </c>
      <c r="K77" s="88">
        <v>3662.498580890544</v>
      </c>
      <c r="L77" s="88">
        <v>140.67107777064476</v>
      </c>
      <c r="M77" s="88">
        <v>4455.8732771034765</v>
      </c>
      <c r="N77" s="88">
        <v>6210.3897400069854</v>
      </c>
      <c r="U77" s="19">
        <f t="shared" si="6"/>
        <v>664.08886770260096</v>
      </c>
      <c r="V77" s="18">
        <f t="shared" si="7"/>
        <v>12281.336771745915</v>
      </c>
      <c r="W77" s="18">
        <f t="shared" si="8"/>
        <v>3611.6709911136631</v>
      </c>
      <c r="X77" s="18">
        <f t="shared" si="9"/>
        <v>118.28833591274184</v>
      </c>
      <c r="Y77" s="18">
        <f t="shared" si="10"/>
        <v>4419.9812113952039</v>
      </c>
      <c r="Z77" s="18">
        <f t="shared" si="11"/>
        <v>6084.5190326371467</v>
      </c>
      <c r="AA77" s="88"/>
      <c r="AB77" s="89"/>
    </row>
    <row r="78" spans="1:28" ht="14.5" x14ac:dyDescent="0.35">
      <c r="A78" s="64" t="s">
        <v>198</v>
      </c>
      <c r="B78" s="64" t="s">
        <v>17</v>
      </c>
      <c r="C78" s="64" t="s">
        <v>326</v>
      </c>
      <c r="F78" s="44">
        <v>42987</v>
      </c>
      <c r="G78" s="32">
        <v>0.62222222222222223</v>
      </c>
      <c r="H78" s="86">
        <v>181.39243523282244</v>
      </c>
      <c r="I78" s="88">
        <v>485.71758991557761</v>
      </c>
      <c r="J78" s="88">
        <v>8851.5625</v>
      </c>
      <c r="K78" s="88">
        <v>2757.748337630172</v>
      </c>
      <c r="L78" s="88">
        <v>120.46559569086124</v>
      </c>
      <c r="M78" s="88">
        <v>3365.5626414318044</v>
      </c>
      <c r="N78" s="88">
        <v>4408.9026398522883</v>
      </c>
      <c r="U78" s="19">
        <f t="shared" si="6"/>
        <v>427.71758991557761</v>
      </c>
      <c r="V78" s="18">
        <f t="shared" si="7"/>
        <v>8789.149271745915</v>
      </c>
      <c r="W78" s="18">
        <f t="shared" si="8"/>
        <v>2706.9207478532912</v>
      </c>
      <c r="X78" s="18">
        <f t="shared" si="9"/>
        <v>98.082853832958335</v>
      </c>
      <c r="Y78" s="18">
        <f t="shared" si="10"/>
        <v>3329.6705757235318</v>
      </c>
      <c r="Z78" s="18">
        <f t="shared" si="11"/>
        <v>4283.0319324824495</v>
      </c>
      <c r="AA78" s="88"/>
      <c r="AB78" s="89"/>
    </row>
    <row r="79" spans="1:28" ht="14.5" x14ac:dyDescent="0.35">
      <c r="A79" s="64" t="s">
        <v>201</v>
      </c>
      <c r="B79" s="64" t="s">
        <v>17</v>
      </c>
      <c r="C79" s="64" t="s">
        <v>326</v>
      </c>
      <c r="F79" s="44">
        <v>43044</v>
      </c>
      <c r="G79" s="32">
        <v>0.15902777777777777</v>
      </c>
      <c r="H79" s="86">
        <v>214.30816932116616</v>
      </c>
      <c r="I79" s="88">
        <v>503.76981160814273</v>
      </c>
      <c r="J79" s="88">
        <v>7493.7500000000009</v>
      </c>
      <c r="K79" s="88">
        <v>2768.1877635139454</v>
      </c>
      <c r="L79" s="88">
        <v>96.67939526782493</v>
      </c>
      <c r="M79" s="88">
        <v>2941.7815264348901</v>
      </c>
      <c r="N79" s="88">
        <v>3473.2272069464539</v>
      </c>
      <c r="U79" s="19">
        <f t="shared" si="6"/>
        <v>445.76981160814273</v>
      </c>
      <c r="V79" s="18">
        <f t="shared" si="7"/>
        <v>7431.3367717459159</v>
      </c>
      <c r="W79" s="18">
        <f t="shared" si="8"/>
        <v>2717.3601737370645</v>
      </c>
      <c r="X79" s="18">
        <f t="shared" si="9"/>
        <v>74.296653409922015</v>
      </c>
      <c r="Y79" s="18">
        <f t="shared" si="10"/>
        <v>2905.8894607266175</v>
      </c>
      <c r="Z79" s="18">
        <f t="shared" si="11"/>
        <v>3347.3564995766151</v>
      </c>
      <c r="AA79" s="88"/>
      <c r="AB79" s="89"/>
    </row>
    <row r="80" spans="1:28" ht="14.5" x14ac:dyDescent="0.35">
      <c r="A80" s="64" t="s">
        <v>202</v>
      </c>
      <c r="B80" s="64" t="s">
        <v>17</v>
      </c>
      <c r="C80" s="64" t="s">
        <v>326</v>
      </c>
      <c r="F80" s="44">
        <v>43044</v>
      </c>
      <c r="G80" s="32">
        <v>0.31875000000000003</v>
      </c>
      <c r="H80" s="86">
        <v>218.84239819747617</v>
      </c>
      <c r="I80" s="88">
        <v>212.95980277947803</v>
      </c>
      <c r="J80" s="88">
        <v>4656.25</v>
      </c>
      <c r="K80" s="88">
        <v>1693.7968496422538</v>
      </c>
      <c r="L80" s="88">
        <v>82.100756298867211</v>
      </c>
      <c r="M80" s="88">
        <v>2040.7323595967907</v>
      </c>
      <c r="N80" s="88">
        <v>2170.7670043415337</v>
      </c>
      <c r="U80" s="19">
        <f t="shared" si="6"/>
        <v>154.95980277947803</v>
      </c>
      <c r="V80" s="18">
        <f t="shared" si="7"/>
        <v>4593.836771745915</v>
      </c>
      <c r="W80" s="18">
        <f t="shared" si="8"/>
        <v>1642.9692598653733</v>
      </c>
      <c r="X80" s="18">
        <f t="shared" si="9"/>
        <v>59.718014440964303</v>
      </c>
      <c r="Y80" s="18">
        <f t="shared" si="10"/>
        <v>2004.8402938885181</v>
      </c>
      <c r="Z80" s="18">
        <f t="shared" si="11"/>
        <v>2044.8962969716949</v>
      </c>
      <c r="AA80" s="88"/>
      <c r="AB80" s="89"/>
    </row>
    <row r="81" spans="1:28" ht="14.5" x14ac:dyDescent="0.35">
      <c r="A81" s="64" t="s">
        <v>203</v>
      </c>
      <c r="B81" s="64" t="s">
        <v>17</v>
      </c>
      <c r="C81" s="64" t="s">
        <v>326</v>
      </c>
      <c r="F81" s="44">
        <v>43044</v>
      </c>
      <c r="G81" s="32">
        <v>0.39374999999999999</v>
      </c>
      <c r="H81" s="86">
        <v>141.60043344508759</v>
      </c>
      <c r="I81" s="88">
        <v>151.18735667523208</v>
      </c>
      <c r="J81" s="88">
        <v>4343.75</v>
      </c>
      <c r="K81" s="88">
        <v>1261.4306276226339</v>
      </c>
      <c r="L81" s="88">
        <v>82.612287490760465</v>
      </c>
      <c r="M81" s="88">
        <v>1958.4447644517586</v>
      </c>
      <c r="N81" s="88">
        <v>2073.4567593193274</v>
      </c>
      <c r="U81" s="19">
        <f t="shared" si="6"/>
        <v>93.187356675232081</v>
      </c>
      <c r="V81" s="18">
        <f t="shared" si="7"/>
        <v>4281.336771745915</v>
      </c>
      <c r="W81" s="18">
        <f t="shared" si="8"/>
        <v>1210.6030378457533</v>
      </c>
      <c r="X81" s="18">
        <f t="shared" si="9"/>
        <v>60.229545632857558</v>
      </c>
      <c r="Y81" s="18">
        <f t="shared" si="10"/>
        <v>1922.552698743486</v>
      </c>
      <c r="Z81" s="18">
        <f t="shared" si="11"/>
        <v>1947.5860519494886</v>
      </c>
      <c r="AA81" s="88"/>
      <c r="AB81" s="92"/>
    </row>
    <row r="82" spans="1:28" ht="14.5" x14ac:dyDescent="0.35">
      <c r="A82" s="64" t="s">
        <v>211</v>
      </c>
      <c r="B82" s="64" t="s">
        <v>17</v>
      </c>
      <c r="C82" s="64" t="s">
        <v>326</v>
      </c>
      <c r="F82" s="44">
        <v>43079</v>
      </c>
      <c r="G82" s="32">
        <v>0.94236111111111109</v>
      </c>
      <c r="H82" s="86">
        <v>118.89671597167192</v>
      </c>
      <c r="I82" s="88">
        <v>150.05909281944676</v>
      </c>
      <c r="J82" s="88">
        <v>5281.25</v>
      </c>
      <c r="K82" s="88">
        <v>1335.3765609660297</v>
      </c>
      <c r="L82" s="88">
        <v>60.360680643403924</v>
      </c>
      <c r="M82" s="88">
        <v>2443.9415758074474</v>
      </c>
      <c r="N82" s="88">
        <v>2472.678277359149</v>
      </c>
      <c r="U82" s="19">
        <f t="shared" si="6"/>
        <v>92.059092819446761</v>
      </c>
      <c r="V82" s="18">
        <f t="shared" si="7"/>
        <v>5218.836771745915</v>
      </c>
      <c r="W82" s="18">
        <f t="shared" si="8"/>
        <v>1284.5489711891491</v>
      </c>
      <c r="X82" s="18">
        <f t="shared" si="9"/>
        <v>37.977938785501017</v>
      </c>
      <c r="Y82" s="18">
        <f t="shared" si="10"/>
        <v>2408.0495100991748</v>
      </c>
      <c r="Z82" s="18">
        <f t="shared" si="11"/>
        <v>2346.8075699893102</v>
      </c>
      <c r="AA82" s="88"/>
      <c r="AB82" s="92"/>
    </row>
    <row r="83" spans="1:28" ht="14.5" x14ac:dyDescent="0.35">
      <c r="A83" s="64" t="s">
        <v>212</v>
      </c>
      <c r="B83" s="64" t="s">
        <v>17</v>
      </c>
      <c r="C83" s="64" t="s">
        <v>326</v>
      </c>
      <c r="F83" s="44">
        <v>43080</v>
      </c>
      <c r="G83" s="32">
        <v>0.27569444444444446</v>
      </c>
      <c r="H83" s="86">
        <v>311.15600061411612</v>
      </c>
      <c r="I83" s="88">
        <v>114.23671539826303</v>
      </c>
      <c r="J83" s="88">
        <v>6643.7500000000009</v>
      </c>
      <c r="K83" s="88">
        <v>1335.3765609660297</v>
      </c>
      <c r="L83" s="88">
        <v>74.939319612361672</v>
      </c>
      <c r="M83" s="88">
        <v>3098.1279572104504</v>
      </c>
      <c r="N83" s="88">
        <v>3153.8499925145966</v>
      </c>
      <c r="U83" s="19">
        <f t="shared" si="6"/>
        <v>56.23671539826303</v>
      </c>
      <c r="V83" s="18">
        <f t="shared" si="7"/>
        <v>6581.3367717459159</v>
      </c>
      <c r="W83" s="18">
        <f t="shared" si="8"/>
        <v>1284.5489711891491</v>
      </c>
      <c r="X83" s="18">
        <f t="shared" si="9"/>
        <v>52.556577754458765</v>
      </c>
      <c r="Y83" s="18">
        <f t="shared" si="10"/>
        <v>3062.2358915021778</v>
      </c>
      <c r="Z83" s="18">
        <f t="shared" si="11"/>
        <v>3027.9792851447578</v>
      </c>
      <c r="AA83" s="88"/>
      <c r="AB83" s="92"/>
    </row>
    <row r="84" spans="1:28" ht="14.5" x14ac:dyDescent="0.35">
      <c r="A84" s="64" t="s">
        <v>214</v>
      </c>
      <c r="B84" s="64" t="s">
        <v>17</v>
      </c>
      <c r="C84" s="64" t="s">
        <v>326</v>
      </c>
      <c r="F84" s="44">
        <v>43080</v>
      </c>
      <c r="G84" s="32">
        <v>0.57916666666666672</v>
      </c>
      <c r="H84" s="86">
        <v>1063.9457727823753</v>
      </c>
      <c r="I84" s="88">
        <v>48.79741176271483</v>
      </c>
      <c r="J84" s="88">
        <v>4218.75</v>
      </c>
      <c r="K84" s="88">
        <v>568.51373458716637</v>
      </c>
      <c r="L84" s="88">
        <v>62.406805410976943</v>
      </c>
      <c r="M84" s="88">
        <v>2110.6768154700676</v>
      </c>
      <c r="N84" s="88">
        <v>2315.4848046309694</v>
      </c>
      <c r="U84" s="19">
        <f t="shared" si="6"/>
        <v>0</v>
      </c>
      <c r="V84" s="18">
        <f t="shared" si="7"/>
        <v>4156.336771745915</v>
      </c>
      <c r="W84" s="18">
        <f t="shared" si="8"/>
        <v>517.68614481028578</v>
      </c>
      <c r="X84" s="18">
        <f t="shared" si="9"/>
        <v>40.024063553074036</v>
      </c>
      <c r="Y84" s="18">
        <f t="shared" si="10"/>
        <v>2074.784749761795</v>
      </c>
      <c r="Z84" s="18">
        <f t="shared" si="11"/>
        <v>2189.6140972611306</v>
      </c>
      <c r="AA84" s="88"/>
      <c r="AB84" s="92"/>
    </row>
    <row r="85" spans="1:28" ht="14.5" x14ac:dyDescent="0.35">
      <c r="A85" s="64" t="s">
        <v>226</v>
      </c>
      <c r="B85" s="64" t="s">
        <v>17</v>
      </c>
      <c r="C85" s="64" t="s">
        <v>326</v>
      </c>
      <c r="F85" s="44">
        <v>43103</v>
      </c>
      <c r="G85" s="32">
        <v>0.41666666666666669</v>
      </c>
      <c r="H85" s="86">
        <v>34.831408492417573</v>
      </c>
      <c r="I85" s="88">
        <v>206.1902196447661</v>
      </c>
      <c r="J85" s="88">
        <v>10281.25</v>
      </c>
      <c r="K85" s="88">
        <v>3527.6559965584688</v>
      </c>
      <c r="L85" s="88">
        <v>76.218147592094795</v>
      </c>
      <c r="M85" s="88">
        <v>5147.0890763217449</v>
      </c>
      <c r="N85" s="88">
        <v>4443.8345226807724</v>
      </c>
      <c r="U85" s="19">
        <f t="shared" si="6"/>
        <v>148.1902196447661</v>
      </c>
      <c r="V85" s="18">
        <f t="shared" si="7"/>
        <v>10218.836771745915</v>
      </c>
      <c r="W85" s="18">
        <f t="shared" si="8"/>
        <v>3476.828406781588</v>
      </c>
      <c r="X85" s="18">
        <f t="shared" si="9"/>
        <v>53.835405734191887</v>
      </c>
      <c r="Y85" s="18">
        <f t="shared" si="10"/>
        <v>5111.1970106134722</v>
      </c>
      <c r="Z85" s="18">
        <f t="shared" si="11"/>
        <v>4317.9638153109336</v>
      </c>
      <c r="AA85" s="88"/>
      <c r="AB85" s="92"/>
    </row>
    <row r="86" spans="1:28" ht="14.5" x14ac:dyDescent="0.35">
      <c r="A86" s="64" t="s">
        <v>230</v>
      </c>
      <c r="B86" s="64" t="s">
        <v>17</v>
      </c>
      <c r="C86" s="64" t="s">
        <v>326</v>
      </c>
      <c r="F86" s="44">
        <v>43108</v>
      </c>
      <c r="G86" s="32">
        <v>0.71388888888888891</v>
      </c>
      <c r="H86" s="86">
        <v>95.084813238156784</v>
      </c>
      <c r="I86" s="88">
        <v>146.39223528814449</v>
      </c>
      <c r="J86" s="88">
        <v>8812.5</v>
      </c>
      <c r="K86" s="88">
        <v>2714.2507297811158</v>
      </c>
      <c r="L86" s="88">
        <v>73.404726036681893</v>
      </c>
      <c r="M86" s="88">
        <v>4459.9876568607287</v>
      </c>
      <c r="N86" s="88">
        <v>3772.6433454763205</v>
      </c>
      <c r="U86" s="19">
        <f t="shared" si="6"/>
        <v>88.392235288144491</v>
      </c>
      <c r="V86" s="18">
        <f t="shared" si="7"/>
        <v>8750.086771745915</v>
      </c>
      <c r="W86" s="18">
        <f t="shared" si="8"/>
        <v>2663.4231400042349</v>
      </c>
      <c r="X86" s="18">
        <f t="shared" si="9"/>
        <v>51.021984178778986</v>
      </c>
      <c r="Y86" s="18">
        <f t="shared" si="10"/>
        <v>4424.0955911524561</v>
      </c>
      <c r="Z86" s="18">
        <f t="shared" si="11"/>
        <v>3646.7726381064817</v>
      </c>
      <c r="AA86" s="88"/>
      <c r="AB86" s="92"/>
    </row>
    <row r="87" spans="1:28" ht="14.5" x14ac:dyDescent="0.35">
      <c r="A87" s="64" t="s">
        <v>231</v>
      </c>
      <c r="B87" s="64" t="s">
        <v>17</v>
      </c>
      <c r="C87" s="64" t="s">
        <v>326</v>
      </c>
      <c r="F87" s="44">
        <v>43108</v>
      </c>
      <c r="G87" s="32">
        <v>0.79652777777777783</v>
      </c>
      <c r="H87" s="86">
        <v>434.57477572851963</v>
      </c>
      <c r="I87" s="88">
        <v>93.36383406623473</v>
      </c>
      <c r="J87" s="88">
        <v>5662.5000000000009</v>
      </c>
      <c r="K87" s="88">
        <v>1045.2475166128238</v>
      </c>
      <c r="L87" s="88">
        <v>72.125898056948756</v>
      </c>
      <c r="M87" s="88">
        <v>2888.2945895906187</v>
      </c>
      <c r="N87" s="88">
        <v>2727.1819951095358</v>
      </c>
      <c r="U87" s="19">
        <f t="shared" si="6"/>
        <v>35.36383406623473</v>
      </c>
      <c r="V87" s="18">
        <f t="shared" si="7"/>
        <v>5600.0867717459159</v>
      </c>
      <c r="W87" s="18">
        <f t="shared" si="8"/>
        <v>994.41992683594322</v>
      </c>
      <c r="X87" s="18">
        <f t="shared" si="9"/>
        <v>49.743156199045849</v>
      </c>
      <c r="Y87" s="18">
        <f t="shared" si="10"/>
        <v>2852.402523882346</v>
      </c>
      <c r="Z87" s="18">
        <f t="shared" si="11"/>
        <v>2601.311287739697</v>
      </c>
      <c r="AA87" s="88"/>
      <c r="AB87" s="92"/>
    </row>
    <row r="88" spans="1:28" ht="14.5" x14ac:dyDescent="0.35">
      <c r="A88" s="64" t="s">
        <v>232</v>
      </c>
      <c r="B88" s="64" t="s">
        <v>17</v>
      </c>
      <c r="C88" s="64" t="s">
        <v>326</v>
      </c>
      <c r="F88" s="44">
        <v>43109</v>
      </c>
      <c r="G88" s="32">
        <v>1.7361111111111112E-2</v>
      </c>
      <c r="H88" s="86">
        <v>140.62659530866608</v>
      </c>
      <c r="I88" s="88">
        <v>110.00572593906811</v>
      </c>
      <c r="J88" s="88">
        <v>8087.5</v>
      </c>
      <c r="K88" s="88">
        <v>1705.1062276830087</v>
      </c>
      <c r="L88" s="88">
        <v>75.450850804254912</v>
      </c>
      <c r="M88" s="88">
        <v>4410.6150997737095</v>
      </c>
      <c r="N88" s="88">
        <v>3947.3027596187426</v>
      </c>
      <c r="U88" s="19">
        <f t="shared" si="6"/>
        <v>52.005725939068114</v>
      </c>
      <c r="V88" s="18">
        <f t="shared" si="7"/>
        <v>8025.086771745915</v>
      </c>
      <c r="W88" s="18">
        <f t="shared" si="8"/>
        <v>1654.2786379061281</v>
      </c>
      <c r="X88" s="18">
        <f t="shared" si="9"/>
        <v>53.068108946352005</v>
      </c>
      <c r="Y88" s="18">
        <f t="shared" si="10"/>
        <v>4374.7230340654369</v>
      </c>
      <c r="Z88" s="18">
        <f t="shared" si="11"/>
        <v>3821.4320522489038</v>
      </c>
      <c r="AA88" s="88"/>
      <c r="AB88" s="92"/>
    </row>
    <row r="89" spans="1:28" ht="14.5" x14ac:dyDescent="0.35">
      <c r="A89" s="64" t="s">
        <v>288</v>
      </c>
      <c r="B89" s="64" t="s">
        <v>17</v>
      </c>
      <c r="C89" s="64" t="s">
        <v>326</v>
      </c>
      <c r="D89" s="64">
        <v>44.140500000000003</v>
      </c>
      <c r="E89" s="64">
        <v>6.3632</v>
      </c>
      <c r="F89" s="44">
        <v>43149</v>
      </c>
      <c r="G89" s="32">
        <v>0.58333333333333337</v>
      </c>
      <c r="H89" s="66">
        <v>7.9259773797815987</v>
      </c>
      <c r="I89" s="88">
        <v>244.83325670541311</v>
      </c>
      <c r="J89" s="88">
        <v>10265.625</v>
      </c>
      <c r="K89" s="88">
        <v>4184.4698750792195</v>
      </c>
      <c r="L89" s="88">
        <v>78.775803551561069</v>
      </c>
      <c r="M89" s="88">
        <v>4822.0530754988686</v>
      </c>
      <c r="N89" s="88">
        <v>4411.3977743400364</v>
      </c>
      <c r="U89" s="19">
        <f t="shared" si="6"/>
        <v>186.83325670541311</v>
      </c>
      <c r="V89" s="18">
        <f t="shared" si="7"/>
        <v>10203.211771745915</v>
      </c>
      <c r="W89" s="18">
        <f t="shared" si="8"/>
        <v>4133.6422853023387</v>
      </c>
      <c r="X89" s="18">
        <f t="shared" si="9"/>
        <v>56.393061693658161</v>
      </c>
      <c r="Y89" s="18">
        <f t="shared" si="10"/>
        <v>4786.1610097905959</v>
      </c>
      <c r="Z89" s="18">
        <f t="shared" si="11"/>
        <v>4285.5270669701977</v>
      </c>
      <c r="AA89" s="88"/>
      <c r="AB89" s="92"/>
    </row>
    <row r="90" spans="1:28" ht="14.5" x14ac:dyDescent="0.35">
      <c r="A90" s="64" t="s">
        <v>289</v>
      </c>
      <c r="B90" s="64" t="s">
        <v>17</v>
      </c>
      <c r="C90" s="64" t="s">
        <v>323</v>
      </c>
      <c r="D90" s="64">
        <v>44.140540000000001</v>
      </c>
      <c r="E90" s="64">
        <v>6.3630899999999997</v>
      </c>
      <c r="F90" s="44">
        <v>43149</v>
      </c>
      <c r="G90" s="23"/>
      <c r="H90" s="66"/>
      <c r="I90" s="88">
        <v>53.592533149802414</v>
      </c>
      <c r="J90" s="88">
        <v>12031.25</v>
      </c>
      <c r="K90" s="88">
        <v>4806.485667320726</v>
      </c>
      <c r="L90" s="88">
        <v>80.566162723187446</v>
      </c>
      <c r="M90" s="88">
        <v>6496.6056367002666</v>
      </c>
      <c r="N90" s="88">
        <v>4171.8648635161435</v>
      </c>
      <c r="U90" s="19">
        <f t="shared" si="6"/>
        <v>0</v>
      </c>
      <c r="V90" s="18">
        <f t="shared" si="7"/>
        <v>11968.836771745915</v>
      </c>
      <c r="W90" s="18">
        <f t="shared" si="8"/>
        <v>4755.6580775438451</v>
      </c>
      <c r="X90" s="18">
        <f t="shared" si="9"/>
        <v>58.183420865284539</v>
      </c>
      <c r="Y90" s="18">
        <f t="shared" si="10"/>
        <v>6460.7135709919939</v>
      </c>
      <c r="Z90" s="18">
        <f t="shared" si="11"/>
        <v>4045.9941561463047</v>
      </c>
      <c r="AA90" s="88"/>
      <c r="AB90" s="92"/>
    </row>
    <row r="91" spans="1:28" ht="14.5" x14ac:dyDescent="0.35">
      <c r="A91" s="64" t="s">
        <v>293</v>
      </c>
      <c r="B91" s="64" t="s">
        <v>17</v>
      </c>
      <c r="C91" s="64" t="s">
        <v>323</v>
      </c>
      <c r="D91" s="64">
        <v>44.140500000000003</v>
      </c>
      <c r="E91" s="64">
        <v>6.3632</v>
      </c>
      <c r="F91" s="44">
        <v>43152</v>
      </c>
      <c r="G91" s="32">
        <v>0.58958333333333335</v>
      </c>
      <c r="H91" s="66">
        <v>2.589182847719091</v>
      </c>
      <c r="I91" s="88">
        <v>368.66021487785133</v>
      </c>
      <c r="J91" s="88">
        <v>11281.25</v>
      </c>
      <c r="K91" s="88">
        <v>4858.682796739593</v>
      </c>
      <c r="L91" s="88">
        <v>78.520037955614441</v>
      </c>
      <c r="M91" s="88">
        <v>5332.2361653980679</v>
      </c>
      <c r="N91" s="88">
        <v>4800.6387544288627</v>
      </c>
      <c r="U91" s="19">
        <f t="shared" si="6"/>
        <v>310.66021487785133</v>
      </c>
      <c r="V91" s="18">
        <f t="shared" si="7"/>
        <v>11218.836771745915</v>
      </c>
      <c r="W91" s="18">
        <f t="shared" si="8"/>
        <v>4807.8552069627121</v>
      </c>
      <c r="X91" s="18">
        <f t="shared" si="9"/>
        <v>56.137296097711534</v>
      </c>
      <c r="Y91" s="18">
        <f t="shared" si="10"/>
        <v>5296.3440996897953</v>
      </c>
      <c r="Z91" s="18">
        <f t="shared" si="11"/>
        <v>4674.768047059024</v>
      </c>
      <c r="AA91" s="88"/>
      <c r="AB91" s="92"/>
    </row>
    <row r="92" spans="1:28" ht="14.5" x14ac:dyDescent="0.35">
      <c r="A92" s="64" t="s">
        <v>236</v>
      </c>
      <c r="B92" s="64" t="s">
        <v>17</v>
      </c>
      <c r="C92" s="64" t="s">
        <v>326</v>
      </c>
      <c r="F92" s="44">
        <v>43170</v>
      </c>
      <c r="G92" s="32">
        <v>0.31666666666666665</v>
      </c>
      <c r="H92" s="86">
        <v>295.82535596157015</v>
      </c>
      <c r="I92" s="88">
        <v>33.168136700448763</v>
      </c>
      <c r="J92" s="88">
        <v>5257.09375</v>
      </c>
      <c r="K92" s="88">
        <v>1223.7312508998568</v>
      </c>
      <c r="L92" s="88">
        <v>71.826652309691212</v>
      </c>
      <c r="M92" s="88">
        <v>2552.8245217033532</v>
      </c>
      <c r="N92" s="88">
        <v>2513.977743400369</v>
      </c>
      <c r="U92" s="19">
        <f t="shared" si="6"/>
        <v>0</v>
      </c>
      <c r="V92" s="18">
        <f t="shared" si="7"/>
        <v>5194.680521745915</v>
      </c>
      <c r="W92" s="18">
        <f t="shared" si="8"/>
        <v>1172.9036611229762</v>
      </c>
      <c r="X92" s="18">
        <f t="shared" si="9"/>
        <v>49.443910451788305</v>
      </c>
      <c r="Y92" s="18">
        <f t="shared" si="10"/>
        <v>2516.9324559950805</v>
      </c>
      <c r="Z92" s="18">
        <f t="shared" si="11"/>
        <v>2388.1070360305303</v>
      </c>
      <c r="AA92" s="88"/>
      <c r="AB92" s="92"/>
    </row>
    <row r="93" spans="1:28" ht="14.5" x14ac:dyDescent="0.35">
      <c r="A93" s="64" t="s">
        <v>237</v>
      </c>
      <c r="B93" s="64" t="s">
        <v>17</v>
      </c>
      <c r="C93" s="64" t="s">
        <v>326</v>
      </c>
      <c r="F93" s="44">
        <v>43170</v>
      </c>
      <c r="G93" s="32">
        <v>0.46388888888888885</v>
      </c>
      <c r="H93" s="86">
        <v>933.41055152880028</v>
      </c>
      <c r="I93" s="88">
        <v>19.107148397724291</v>
      </c>
      <c r="J93" s="88">
        <v>3775.4999999999995</v>
      </c>
      <c r="K93" s="88">
        <v>599.87116008555108</v>
      </c>
      <c r="L93" s="88">
        <v>66.596245872582699</v>
      </c>
      <c r="M93" s="88">
        <v>1948.2534457930467</v>
      </c>
      <c r="N93" s="88">
        <v>2165.7991915764255</v>
      </c>
      <c r="U93" s="19">
        <f t="shared" si="6"/>
        <v>0</v>
      </c>
      <c r="V93" s="18">
        <f t="shared" si="7"/>
        <v>3713.0867717459141</v>
      </c>
      <c r="W93" s="18">
        <f t="shared" si="8"/>
        <v>549.0435703086705</v>
      </c>
      <c r="X93" s="18">
        <f t="shared" si="9"/>
        <v>44.213504014679792</v>
      </c>
      <c r="Y93" s="18">
        <f t="shared" si="10"/>
        <v>1912.3613800847741</v>
      </c>
      <c r="Z93" s="18">
        <f t="shared" si="11"/>
        <v>2039.9284842065867</v>
      </c>
      <c r="AA93" s="88"/>
      <c r="AB93" s="92"/>
    </row>
    <row r="94" spans="1:28" ht="14.5" x14ac:dyDescent="0.35">
      <c r="A94" s="64" t="s">
        <v>238</v>
      </c>
      <c r="B94" s="64" t="s">
        <v>17</v>
      </c>
      <c r="C94" s="64" t="s">
        <v>326</v>
      </c>
      <c r="F94" s="44">
        <v>43170</v>
      </c>
      <c r="G94" s="32">
        <v>0.66249999999999998</v>
      </c>
      <c r="H94" s="86">
        <v>149.47643653861417</v>
      </c>
      <c r="I94" s="88">
        <v>50.506731504229577</v>
      </c>
      <c r="J94" s="88">
        <v>7425.5</v>
      </c>
      <c r="K94" s="88">
        <v>1294.6845488232375</v>
      </c>
      <c r="L94" s="88">
        <v>77.880623965747873</v>
      </c>
      <c r="M94" s="88">
        <v>3895.0421723925119</v>
      </c>
      <c r="N94" s="88">
        <v>3804.4862518089722</v>
      </c>
      <c r="U94" s="19">
        <f t="shared" si="6"/>
        <v>0</v>
      </c>
      <c r="V94" s="18">
        <f t="shared" si="7"/>
        <v>7363.086771745915</v>
      </c>
      <c r="W94" s="18">
        <f t="shared" si="8"/>
        <v>1243.8569590463569</v>
      </c>
      <c r="X94" s="18">
        <f t="shared" si="9"/>
        <v>55.497882107844966</v>
      </c>
      <c r="Y94" s="18">
        <f t="shared" si="10"/>
        <v>3859.1501066842393</v>
      </c>
      <c r="Z94" s="18">
        <f t="shared" si="11"/>
        <v>3678.6155444391334</v>
      </c>
      <c r="AA94" s="88"/>
      <c r="AB94" s="92"/>
    </row>
    <row r="95" spans="1:28" ht="14.5" x14ac:dyDescent="0.35">
      <c r="A95" s="64" t="s">
        <v>239</v>
      </c>
      <c r="B95" s="64" t="s">
        <v>17</v>
      </c>
      <c r="C95" s="64" t="s">
        <v>326</v>
      </c>
      <c r="F95" s="44">
        <v>43170</v>
      </c>
      <c r="G95" s="32">
        <v>0.84027777777777779</v>
      </c>
      <c r="H95" s="86">
        <v>137.71941113307497</v>
      </c>
      <c r="I95" s="88">
        <v>55.002862969534057</v>
      </c>
      <c r="J95" s="88">
        <v>7631.9375</v>
      </c>
      <c r="K95" s="88">
        <v>1530.389386235704</v>
      </c>
      <c r="L95" s="88">
        <v>73.939276132210338</v>
      </c>
      <c r="M95" s="88">
        <v>4046.7393540423782</v>
      </c>
      <c r="N95" s="88">
        <v>3728.8662108887661</v>
      </c>
      <c r="U95" s="19">
        <f t="shared" si="6"/>
        <v>0</v>
      </c>
      <c r="V95" s="18">
        <f t="shared" si="7"/>
        <v>7569.524271745915</v>
      </c>
      <c r="W95" s="18">
        <f t="shared" si="8"/>
        <v>1479.5617964588234</v>
      </c>
      <c r="X95" s="18">
        <f t="shared" si="9"/>
        <v>51.556534274307431</v>
      </c>
      <c r="Y95" s="18">
        <f t="shared" si="10"/>
        <v>4010.8472883341055</v>
      </c>
      <c r="Z95" s="18">
        <f t="shared" si="11"/>
        <v>3602.9955035189273</v>
      </c>
      <c r="AA95" s="88"/>
      <c r="AB95" s="92"/>
    </row>
    <row r="96" spans="1:28" ht="14.5" x14ac:dyDescent="0.35">
      <c r="A96" s="64" t="s">
        <v>248</v>
      </c>
      <c r="B96" s="64" t="s">
        <v>17</v>
      </c>
      <c r="C96" s="64" t="s">
        <v>326</v>
      </c>
      <c r="F96" s="44">
        <v>43193</v>
      </c>
      <c r="G96" s="32">
        <v>0.5</v>
      </c>
      <c r="H96" s="66">
        <v>4.1357391949807463</v>
      </c>
      <c r="I96" s="88">
        <v>271.51105557545685</v>
      </c>
      <c r="J96" s="88">
        <v>10056.624999999998</v>
      </c>
      <c r="K96" s="88">
        <v>3936.4465151239006</v>
      </c>
      <c r="L96" s="88">
        <v>80.315512439159761</v>
      </c>
      <c r="M96" s="88">
        <v>4918.4941370088463</v>
      </c>
      <c r="N96" s="88">
        <v>4237.0253006637058</v>
      </c>
      <c r="U96" s="19">
        <f t="shared" si="6"/>
        <v>213.51105557545685</v>
      </c>
      <c r="V96" s="18">
        <f t="shared" si="7"/>
        <v>9994.2117717459132</v>
      </c>
      <c r="W96" s="18">
        <f t="shared" si="8"/>
        <v>3885.6189253470197</v>
      </c>
      <c r="X96" s="18">
        <f t="shared" si="9"/>
        <v>57.932770581256854</v>
      </c>
      <c r="Y96" s="18">
        <f t="shared" si="10"/>
        <v>4882.6020713005737</v>
      </c>
      <c r="Z96" s="18">
        <f t="shared" si="11"/>
        <v>4111.154593293867</v>
      </c>
      <c r="AA96" s="88"/>
      <c r="AB96" s="92"/>
    </row>
    <row r="97" spans="1:28" ht="14.5" x14ac:dyDescent="0.35">
      <c r="A97" s="64" t="s">
        <v>251</v>
      </c>
      <c r="B97" s="64" t="s">
        <v>17</v>
      </c>
      <c r="C97" s="64" t="s">
        <v>326</v>
      </c>
      <c r="F97" s="44">
        <v>43202</v>
      </c>
      <c r="G97" s="32">
        <v>2.9166666666666664E-2</v>
      </c>
      <c r="H97" s="86">
        <v>173.99533134442268</v>
      </c>
      <c r="I97" s="88">
        <v>48.633813503625959</v>
      </c>
      <c r="J97" s="88">
        <v>4386.71875</v>
      </c>
      <c r="K97" s="88">
        <v>1333.6236073697128</v>
      </c>
      <c r="L97" s="88">
        <v>52.337313898558243</v>
      </c>
      <c r="M97" s="88">
        <v>2340.0370294178156</v>
      </c>
      <c r="N97" s="88">
        <v>2139.1761065921455</v>
      </c>
      <c r="U97" s="19">
        <f t="shared" si="6"/>
        <v>0</v>
      </c>
      <c r="V97" s="18">
        <f t="shared" si="7"/>
        <v>4324.305521745915</v>
      </c>
      <c r="W97" s="18">
        <f t="shared" si="8"/>
        <v>1282.7960175928322</v>
      </c>
      <c r="X97" s="18">
        <f t="shared" si="9"/>
        <v>29.954572040655336</v>
      </c>
      <c r="Y97" s="18">
        <f t="shared" si="10"/>
        <v>2304.1449637095429</v>
      </c>
      <c r="Z97" s="18">
        <f t="shared" si="11"/>
        <v>2013.3053992223067</v>
      </c>
      <c r="AA97" s="88"/>
      <c r="AB97" s="92"/>
    </row>
    <row r="98" spans="1:28" ht="14.5" x14ac:dyDescent="0.35">
      <c r="A98" s="64" t="s">
        <v>252</v>
      </c>
      <c r="B98" s="64" t="s">
        <v>17</v>
      </c>
      <c r="C98" s="64" t="s">
        <v>326</v>
      </c>
      <c r="F98" s="44">
        <v>43202</v>
      </c>
      <c r="G98" s="32">
        <v>0.43055555555555558</v>
      </c>
      <c r="H98" s="86">
        <v>337.31099982924394</v>
      </c>
      <c r="I98" s="88">
        <v>29.614105554725029</v>
      </c>
      <c r="J98" s="88">
        <v>3595.1250000000009</v>
      </c>
      <c r="K98" s="88">
        <v>754.08757895359543</v>
      </c>
      <c r="L98" s="88">
        <v>50.130056805538857</v>
      </c>
      <c r="M98" s="88">
        <v>2552.8245217033532</v>
      </c>
      <c r="N98" s="88">
        <v>2513.977743400369</v>
      </c>
      <c r="U98" s="19">
        <f t="shared" si="6"/>
        <v>0</v>
      </c>
      <c r="V98" s="18">
        <f t="shared" si="7"/>
        <v>3532.7117717459155</v>
      </c>
      <c r="W98" s="18">
        <f t="shared" si="8"/>
        <v>703.25998917671484</v>
      </c>
      <c r="X98" s="18">
        <f t="shared" si="9"/>
        <v>27.74731494763595</v>
      </c>
      <c r="Y98" s="18">
        <f t="shared" si="10"/>
        <v>2516.9324559950805</v>
      </c>
      <c r="Z98" s="18">
        <f t="shared" si="11"/>
        <v>2388.1070360305303</v>
      </c>
      <c r="AA98" s="88"/>
      <c r="AB98" s="92"/>
    </row>
    <row r="99" spans="1:28" ht="14.5" x14ac:dyDescent="0.35">
      <c r="A99" s="64" t="s">
        <v>253</v>
      </c>
      <c r="B99" s="64" t="s">
        <v>17</v>
      </c>
      <c r="C99" s="64" t="s">
        <v>326</v>
      </c>
      <c r="F99" s="44">
        <v>43202</v>
      </c>
      <c r="G99" s="32">
        <v>0.5854166666666667</v>
      </c>
      <c r="H99" s="86">
        <v>903.14224365543066</v>
      </c>
      <c r="I99" s="88">
        <v>25.665182059476429</v>
      </c>
      <c r="J99" s="88">
        <v>3606.7500000000005</v>
      </c>
      <c r="K99" s="88">
        <v>601.62411368186804</v>
      </c>
      <c r="L99" s="88">
        <v>51.350058698204265</v>
      </c>
      <c r="M99" s="88">
        <v>2075.1121168483851</v>
      </c>
      <c r="N99" s="88">
        <v>2086.5487299765455</v>
      </c>
      <c r="U99" s="19">
        <f t="shared" si="6"/>
        <v>0</v>
      </c>
      <c r="V99" s="18">
        <f t="shared" si="7"/>
        <v>3544.336771745915</v>
      </c>
      <c r="W99" s="18">
        <f t="shared" si="8"/>
        <v>550.79652390498745</v>
      </c>
      <c r="X99" s="18">
        <f t="shared" si="9"/>
        <v>28.967316840301358</v>
      </c>
      <c r="Y99" s="18">
        <f t="shared" si="10"/>
        <v>2039.2200511401124</v>
      </c>
      <c r="Z99" s="18">
        <f t="shared" si="11"/>
        <v>1960.6780226067067</v>
      </c>
      <c r="AA99" s="88"/>
      <c r="AB99" s="92"/>
    </row>
    <row r="100" spans="1:28" ht="14.5" x14ac:dyDescent="0.35">
      <c r="A100" s="64" t="s">
        <v>254</v>
      </c>
      <c r="B100" s="64" t="s">
        <v>17</v>
      </c>
      <c r="C100" s="64" t="s">
        <v>326</v>
      </c>
      <c r="F100" s="44">
        <v>43202</v>
      </c>
      <c r="G100" s="32">
        <v>0.84027777777777779</v>
      </c>
      <c r="H100" s="86">
        <v>151.46896102495555</v>
      </c>
      <c r="I100" s="88">
        <v>53.397907634679449</v>
      </c>
      <c r="J100" s="88">
        <v>6916.5625</v>
      </c>
      <c r="K100" s="88">
        <v>1276.9288252992528</v>
      </c>
      <c r="L100" s="88">
        <v>64.143453807454534</v>
      </c>
      <c r="M100" s="88">
        <v>3828.6155112116849</v>
      </c>
      <c r="N100" s="88">
        <v>3599.4061579919157</v>
      </c>
      <c r="U100" s="19">
        <f t="shared" si="6"/>
        <v>0</v>
      </c>
      <c r="V100" s="18">
        <f t="shared" si="7"/>
        <v>6854.149271745915</v>
      </c>
      <c r="W100" s="18">
        <f t="shared" si="8"/>
        <v>1226.1012355223722</v>
      </c>
      <c r="X100" s="18">
        <f t="shared" si="9"/>
        <v>41.760711949551627</v>
      </c>
      <c r="Y100" s="18">
        <f t="shared" si="10"/>
        <v>3792.7234455034122</v>
      </c>
      <c r="Z100" s="18">
        <f t="shared" si="11"/>
        <v>3473.535450622077</v>
      </c>
      <c r="AA100" s="88"/>
      <c r="AB100" s="92"/>
    </row>
    <row r="101" spans="1:28" ht="14.5" x14ac:dyDescent="0.35">
      <c r="A101" s="64" t="s">
        <v>260</v>
      </c>
      <c r="B101" s="64" t="s">
        <v>17</v>
      </c>
      <c r="C101" s="64" t="s">
        <v>326</v>
      </c>
      <c r="F101" s="44">
        <v>43229</v>
      </c>
      <c r="G101" s="32">
        <v>0.45833333333333331</v>
      </c>
      <c r="H101" s="66">
        <v>6.2421207759604052</v>
      </c>
      <c r="I101" s="88">
        <v>239.91966761346811</v>
      </c>
      <c r="J101" s="88">
        <v>9408.4375</v>
      </c>
      <c r="K101" s="88">
        <v>3842.030607526739</v>
      </c>
      <c r="L101" s="88">
        <v>92.740605090246888</v>
      </c>
      <c r="M101" s="88">
        <v>4430.3641226085174</v>
      </c>
      <c r="N101" s="88">
        <v>4084.5151953690302</v>
      </c>
      <c r="U101" s="19">
        <f t="shared" si="6"/>
        <v>181.91966761346811</v>
      </c>
      <c r="V101" s="18">
        <f t="shared" si="7"/>
        <v>9346.024271745915</v>
      </c>
      <c r="W101" s="18">
        <f t="shared" si="8"/>
        <v>3791.2030177498582</v>
      </c>
      <c r="X101" s="18">
        <f t="shared" si="9"/>
        <v>70.357863232343988</v>
      </c>
      <c r="Y101" s="18">
        <f t="shared" si="10"/>
        <v>4394.4720569002448</v>
      </c>
      <c r="Z101" s="18">
        <f t="shared" si="11"/>
        <v>3958.6444879991914</v>
      </c>
      <c r="AA101" s="88"/>
      <c r="AB101" s="92"/>
    </row>
    <row r="102" spans="1:28" ht="14.5" x14ac:dyDescent="0.35">
      <c r="A102" s="64" t="s">
        <v>263</v>
      </c>
      <c r="B102" s="64" t="s">
        <v>17</v>
      </c>
      <c r="C102" s="64" t="s">
        <v>326</v>
      </c>
      <c r="F102" s="44">
        <v>43253</v>
      </c>
      <c r="G102" s="32">
        <v>0.54999999999999993</v>
      </c>
      <c r="H102" s="86">
        <v>203.12075945882032</v>
      </c>
      <c r="I102" s="88">
        <v>102.88356034942331</v>
      </c>
      <c r="J102" s="88">
        <v>5563.7812500000009</v>
      </c>
      <c r="K102" s="88">
        <v>2023.5652640283047</v>
      </c>
      <c r="L102" s="88">
        <v>73.345899949614164</v>
      </c>
      <c r="M102" s="88">
        <v>2684.5587327710346</v>
      </c>
      <c r="N102" s="88">
        <v>2454.1593891910775</v>
      </c>
      <c r="U102" s="19">
        <f t="shared" si="6"/>
        <v>44.883560349423306</v>
      </c>
      <c r="V102" s="18">
        <f t="shared" si="7"/>
        <v>5501.3680217459159</v>
      </c>
      <c r="W102" s="18">
        <f t="shared" si="8"/>
        <v>1972.7376742514241</v>
      </c>
      <c r="X102" s="18">
        <f t="shared" si="9"/>
        <v>50.963158091711257</v>
      </c>
      <c r="Y102" s="18">
        <f t="shared" si="10"/>
        <v>2648.6666670627619</v>
      </c>
      <c r="Z102" s="18">
        <f t="shared" si="11"/>
        <v>2328.2886818212387</v>
      </c>
      <c r="AA102" s="88"/>
      <c r="AB102" s="92"/>
    </row>
    <row r="103" spans="1:28" ht="14.5" x14ac:dyDescent="0.35">
      <c r="A103" s="64" t="s">
        <v>264</v>
      </c>
      <c r="B103" s="64" t="s">
        <v>17</v>
      </c>
      <c r="C103" s="64" t="s">
        <v>326</v>
      </c>
      <c r="F103" s="44">
        <v>43253</v>
      </c>
      <c r="G103" s="32">
        <v>0.60138888888888886</v>
      </c>
      <c r="H103" s="86">
        <v>2556.571267192222</v>
      </c>
      <c r="I103" s="88">
        <v>9.8384608224479386</v>
      </c>
      <c r="J103" s="88">
        <v>1408.55</v>
      </c>
      <c r="K103" s="88">
        <v>289.08510176482844</v>
      </c>
      <c r="L103" s="88">
        <v>50.265612571390569</v>
      </c>
      <c r="M103" s="88">
        <v>795.21086196255919</v>
      </c>
      <c r="N103" s="88">
        <v>1047.6745346574178</v>
      </c>
      <c r="U103" s="19">
        <f t="shared" si="6"/>
        <v>0</v>
      </c>
      <c r="V103" s="18">
        <f t="shared" si="7"/>
        <v>1346.1367717459148</v>
      </c>
      <c r="W103" s="18">
        <f t="shared" si="8"/>
        <v>238.25751198794785</v>
      </c>
      <c r="X103" s="18">
        <f t="shared" si="9"/>
        <v>27.882870713487662</v>
      </c>
      <c r="Y103" s="18">
        <f t="shared" si="10"/>
        <v>759.31879625428655</v>
      </c>
      <c r="Z103" s="18">
        <f t="shared" si="11"/>
        <v>921.80382728757911</v>
      </c>
      <c r="AA103" s="88"/>
      <c r="AB103" s="92"/>
    </row>
    <row r="104" spans="1:28" ht="14.5" x14ac:dyDescent="0.35">
      <c r="A104" s="64" t="s">
        <v>265</v>
      </c>
      <c r="B104" s="64" t="s">
        <v>17</v>
      </c>
      <c r="C104" s="64" t="s">
        <v>326</v>
      </c>
      <c r="F104" s="44">
        <v>43253</v>
      </c>
      <c r="G104" s="32">
        <v>0.6645833333333333</v>
      </c>
      <c r="H104" s="86">
        <v>136.75514263981199</v>
      </c>
      <c r="I104" s="88">
        <v>35.018489423936686</v>
      </c>
      <c r="J104" s="88">
        <v>4609.0625</v>
      </c>
      <c r="K104" s="88">
        <v>960.26189039733754</v>
      </c>
      <c r="L104" s="88">
        <v>77.791106007166547</v>
      </c>
      <c r="M104" s="88">
        <v>2403.8099156552153</v>
      </c>
      <c r="N104" s="88">
        <v>2623.4742252607416</v>
      </c>
      <c r="U104" s="19">
        <f t="shared" si="6"/>
        <v>0</v>
      </c>
      <c r="V104" s="18">
        <f t="shared" si="7"/>
        <v>4546.649271745915</v>
      </c>
      <c r="W104" s="18">
        <f t="shared" si="8"/>
        <v>909.43430062045695</v>
      </c>
      <c r="X104" s="18">
        <f t="shared" si="9"/>
        <v>55.40836414926364</v>
      </c>
      <c r="Y104" s="18">
        <f t="shared" si="10"/>
        <v>2367.9178499469426</v>
      </c>
      <c r="Z104" s="18">
        <f t="shared" si="11"/>
        <v>2497.6035178909028</v>
      </c>
      <c r="AA104" s="88"/>
      <c r="AB104" s="92"/>
    </row>
    <row r="105" spans="1:28" ht="14.5" x14ac:dyDescent="0.35">
      <c r="A105" s="64" t="s">
        <v>267</v>
      </c>
      <c r="B105" s="64" t="s">
        <v>17</v>
      </c>
      <c r="C105" s="64" t="s">
        <v>326</v>
      </c>
      <c r="F105" s="44">
        <v>43291</v>
      </c>
      <c r="G105" s="32">
        <v>0.29166666666666669</v>
      </c>
      <c r="H105" s="66">
        <v>0.96657626679191611</v>
      </c>
      <c r="I105" s="88">
        <v>526.5720241335639</v>
      </c>
      <c r="J105" s="88">
        <v>10852.875</v>
      </c>
      <c r="K105" s="88">
        <v>4219.2244637506165</v>
      </c>
      <c r="L105" s="88">
        <v>101.68217032454096</v>
      </c>
      <c r="M105" s="88">
        <v>5061.0985393951869</v>
      </c>
      <c r="N105" s="88">
        <v>4272.8180048904633</v>
      </c>
      <c r="U105" s="19">
        <f t="shared" si="6"/>
        <v>468.5720241335639</v>
      </c>
      <c r="V105" s="18">
        <f t="shared" si="7"/>
        <v>10790.461771745915</v>
      </c>
      <c r="W105" s="18">
        <f t="shared" si="8"/>
        <v>4168.3968739737356</v>
      </c>
      <c r="X105" s="18">
        <f t="shared" si="9"/>
        <v>79.299428466638062</v>
      </c>
      <c r="Y105" s="18">
        <f t="shared" si="10"/>
        <v>5025.2064736869143</v>
      </c>
      <c r="Z105" s="18">
        <f t="shared" si="11"/>
        <v>4146.9472975206245</v>
      </c>
      <c r="AA105" s="88"/>
      <c r="AB105" s="92"/>
    </row>
    <row r="106" spans="1:28" ht="14.5" x14ac:dyDescent="0.35">
      <c r="A106" s="64" t="s">
        <v>270</v>
      </c>
      <c r="B106" s="64" t="s">
        <v>17</v>
      </c>
      <c r="C106" s="64" t="s">
        <v>326</v>
      </c>
      <c r="F106" s="44">
        <v>43316</v>
      </c>
      <c r="G106" s="32">
        <v>0.63263888888888886</v>
      </c>
      <c r="H106" s="86">
        <v>568.74084718242841</v>
      </c>
      <c r="I106" s="88">
        <v>156.18838621600048</v>
      </c>
      <c r="J106" s="88">
        <v>4438.09375</v>
      </c>
      <c r="K106" s="88">
        <v>1194.9488837861361</v>
      </c>
      <c r="L106" s="88">
        <v>77.323054966584223</v>
      </c>
      <c r="M106" s="88">
        <v>2029.6893643283279</v>
      </c>
      <c r="N106" s="88">
        <v>2386.2468187035279</v>
      </c>
      <c r="U106" s="19">
        <f t="shared" si="6"/>
        <v>98.188386216000481</v>
      </c>
      <c r="V106" s="18">
        <f t="shared" si="7"/>
        <v>4375.680521745915</v>
      </c>
      <c r="W106" s="18">
        <f t="shared" si="8"/>
        <v>1144.1212940092555</v>
      </c>
      <c r="X106" s="18">
        <f t="shared" si="9"/>
        <v>54.940313108681316</v>
      </c>
      <c r="Y106" s="18">
        <f t="shared" si="10"/>
        <v>1993.7972986200552</v>
      </c>
      <c r="Z106" s="18">
        <f t="shared" si="11"/>
        <v>2260.3761113336891</v>
      </c>
      <c r="AA106" s="88"/>
      <c r="AB106" s="92"/>
    </row>
    <row r="107" spans="1:28" ht="14.5" x14ac:dyDescent="0.35">
      <c r="A107" s="64" t="s">
        <v>271</v>
      </c>
      <c r="B107" s="64" t="s">
        <v>17</v>
      </c>
      <c r="C107" s="64" t="s">
        <v>326</v>
      </c>
      <c r="F107" s="44">
        <v>43316</v>
      </c>
      <c r="G107" s="32">
        <v>0.66597222222222219</v>
      </c>
      <c r="H107" s="86">
        <v>1038.1463895949178</v>
      </c>
      <c r="I107" s="88">
        <v>20.39336919331955</v>
      </c>
      <c r="J107" s="88">
        <v>1652.79375</v>
      </c>
      <c r="K107" s="88">
        <v>373.89673754891851</v>
      </c>
      <c r="L107" s="88">
        <v>59.897744914740528</v>
      </c>
      <c r="M107" s="88">
        <v>849.68113556881292</v>
      </c>
      <c r="N107" s="88">
        <v>1093.6049703078995</v>
      </c>
      <c r="U107" s="19">
        <f t="shared" si="6"/>
        <v>0</v>
      </c>
      <c r="V107" s="18">
        <f t="shared" si="7"/>
        <v>1590.3805217459148</v>
      </c>
      <c r="W107" s="18">
        <f t="shared" si="8"/>
        <v>323.06914777203792</v>
      </c>
      <c r="X107" s="18">
        <f t="shared" si="9"/>
        <v>37.515003056837621</v>
      </c>
      <c r="Y107" s="18">
        <f t="shared" si="10"/>
        <v>813.78906986054028</v>
      </c>
      <c r="Z107" s="18">
        <f t="shared" si="11"/>
        <v>967.73426293806085</v>
      </c>
      <c r="AA107" s="88"/>
      <c r="AB107" s="92"/>
    </row>
    <row r="108" spans="1:28" ht="14.5" x14ac:dyDescent="0.35">
      <c r="A108" s="64" t="s">
        <v>272</v>
      </c>
      <c r="B108" s="64" t="s">
        <v>17</v>
      </c>
      <c r="C108" s="64" t="s">
        <v>326</v>
      </c>
      <c r="F108" s="44">
        <v>43316</v>
      </c>
      <c r="G108" s="32">
        <v>0.68888888888888899</v>
      </c>
      <c r="H108" s="86">
        <v>177.15214508573462</v>
      </c>
      <c r="I108" s="88">
        <v>38.61200980461291</v>
      </c>
      <c r="J108" s="88">
        <v>2432.703125</v>
      </c>
      <c r="K108" s="88">
        <v>603.05953474088687</v>
      </c>
      <c r="L108" s="88">
        <v>68.563083305412249</v>
      </c>
      <c r="M108" s="88">
        <v>1164.3900432009875</v>
      </c>
      <c r="N108" s="88">
        <v>1390.5634013673337</v>
      </c>
      <c r="U108" s="19">
        <f t="shared" si="6"/>
        <v>0</v>
      </c>
      <c r="V108" s="18">
        <f t="shared" si="7"/>
        <v>2370.2898967459146</v>
      </c>
      <c r="W108" s="18">
        <f t="shared" si="8"/>
        <v>552.23194496400629</v>
      </c>
      <c r="X108" s="18">
        <f t="shared" si="9"/>
        <v>46.180341447509342</v>
      </c>
      <c r="Y108" s="18">
        <f t="shared" si="10"/>
        <v>1128.4979774927149</v>
      </c>
      <c r="Z108" s="18">
        <f t="shared" si="11"/>
        <v>1264.6926939974949</v>
      </c>
      <c r="AA108" s="88"/>
      <c r="AB108" s="92"/>
    </row>
    <row r="109" spans="1:28" ht="14.5" x14ac:dyDescent="0.35">
      <c r="A109" s="64" t="s">
        <v>281</v>
      </c>
      <c r="B109" s="64" t="s">
        <v>17</v>
      </c>
      <c r="C109" s="64" t="s">
        <v>326</v>
      </c>
      <c r="F109" s="44">
        <v>43319</v>
      </c>
      <c r="G109" s="32">
        <v>0.41666666666666669</v>
      </c>
      <c r="H109" s="66">
        <v>1.7086796344944153</v>
      </c>
      <c r="I109" s="88">
        <v>543.49880262998306</v>
      </c>
      <c r="J109" s="88">
        <v>9741.0625</v>
      </c>
      <c r="K109" s="88">
        <v>3574.3724273883554</v>
      </c>
      <c r="L109" s="88">
        <v>121.16383576779553</v>
      </c>
      <c r="M109" s="88">
        <v>4270.7467599259408</v>
      </c>
      <c r="N109" s="88">
        <v>4172.3888417585704</v>
      </c>
      <c r="U109" s="19">
        <f t="shared" si="6"/>
        <v>485.49880262998306</v>
      </c>
      <c r="V109" s="18">
        <f t="shared" si="7"/>
        <v>9678.649271745915</v>
      </c>
      <c r="W109" s="18">
        <f t="shared" si="8"/>
        <v>3523.5448376114746</v>
      </c>
      <c r="X109" s="18">
        <f t="shared" si="9"/>
        <v>98.781093909892633</v>
      </c>
      <c r="Y109" s="18">
        <f t="shared" si="10"/>
        <v>4234.8546942176681</v>
      </c>
      <c r="Z109" s="18">
        <f t="shared" si="11"/>
        <v>4046.5181343887316</v>
      </c>
      <c r="AA109" s="88"/>
      <c r="AB109" s="92"/>
    </row>
    <row r="110" spans="1:28" ht="14.5" x14ac:dyDescent="0.35">
      <c r="A110" s="64" t="s">
        <v>282</v>
      </c>
      <c r="B110" s="64" t="s">
        <v>17</v>
      </c>
      <c r="C110" s="64" t="s">
        <v>326</v>
      </c>
      <c r="F110" s="44">
        <v>43325</v>
      </c>
      <c r="G110" s="32">
        <v>0.27777777777777779</v>
      </c>
      <c r="H110" s="86">
        <v>298.36136208069956</v>
      </c>
      <c r="I110" s="88">
        <v>146.72225246596167</v>
      </c>
      <c r="J110" s="88">
        <v>5662.7812499999991</v>
      </c>
      <c r="K110" s="88">
        <v>1758.7518274432498</v>
      </c>
      <c r="L110" s="88">
        <v>80.949811117107387</v>
      </c>
      <c r="M110" s="88">
        <v>2444.6163340876365</v>
      </c>
      <c r="N110" s="88">
        <v>2568.8058286341634</v>
      </c>
      <c r="U110" s="19">
        <f t="shared" si="6"/>
        <v>88.722252465961674</v>
      </c>
      <c r="V110" s="18">
        <f t="shared" si="7"/>
        <v>5600.3680217459141</v>
      </c>
      <c r="W110" s="18">
        <f t="shared" si="8"/>
        <v>1707.9242376663692</v>
      </c>
      <c r="X110" s="18">
        <f t="shared" si="9"/>
        <v>58.56706925920448</v>
      </c>
      <c r="Y110" s="18">
        <f t="shared" si="10"/>
        <v>2408.7242683793638</v>
      </c>
      <c r="Z110" s="18">
        <f t="shared" si="11"/>
        <v>2442.9351212643246</v>
      </c>
      <c r="AA110" s="88"/>
      <c r="AB110" s="92"/>
    </row>
    <row r="111" spans="1:28" ht="14.5" x14ac:dyDescent="0.35">
      <c r="A111" s="64" t="s">
        <v>283</v>
      </c>
      <c r="B111" s="64" t="s">
        <v>17</v>
      </c>
      <c r="C111" s="64" t="s">
        <v>326</v>
      </c>
      <c r="F111" s="44">
        <v>43325</v>
      </c>
      <c r="G111" s="32">
        <v>0.78819444444444453</v>
      </c>
      <c r="H111" s="86">
        <v>903.14224365543066</v>
      </c>
      <c r="I111" s="88">
        <v>60.82752512502573</v>
      </c>
      <c r="J111" s="88">
        <v>2735.2656250000005</v>
      </c>
      <c r="K111" s="88">
        <v>757.28900289128603</v>
      </c>
      <c r="L111" s="88">
        <v>57.828601243532326</v>
      </c>
      <c r="M111" s="88">
        <v>1230.7426455461839</v>
      </c>
      <c r="N111" s="88">
        <v>1530.2185737811267</v>
      </c>
      <c r="U111" s="19">
        <f t="shared" si="6"/>
        <v>2.8275251250257298</v>
      </c>
      <c r="V111" s="18">
        <f t="shared" si="7"/>
        <v>2672.852396745915</v>
      </c>
      <c r="W111" s="18">
        <f t="shared" si="8"/>
        <v>706.46141311440545</v>
      </c>
      <c r="X111" s="18">
        <f t="shared" si="9"/>
        <v>35.445859385629419</v>
      </c>
      <c r="Y111" s="18">
        <f t="shared" si="10"/>
        <v>1194.8505798379113</v>
      </c>
      <c r="Z111" s="18">
        <f t="shared" si="11"/>
        <v>1404.3478664112879</v>
      </c>
      <c r="AA111" s="88"/>
      <c r="AB111" s="92"/>
    </row>
    <row r="112" spans="1:28" ht="14.5" x14ac:dyDescent="0.35">
      <c r="A112" s="64" t="s">
        <v>284</v>
      </c>
      <c r="B112" s="64" t="s">
        <v>17</v>
      </c>
      <c r="C112" s="64" t="s">
        <v>326</v>
      </c>
      <c r="F112" s="44">
        <v>43325</v>
      </c>
      <c r="G112" s="32">
        <v>0.81319444444444444</v>
      </c>
      <c r="H112" s="86">
        <v>133.87678459842064</v>
      </c>
      <c r="I112" s="88">
        <v>34.079209763995408</v>
      </c>
      <c r="J112" s="88">
        <v>2199.0625</v>
      </c>
      <c r="K112" s="88">
        <v>624.8518362732641</v>
      </c>
      <c r="L112" s="88">
        <v>62.145924503111388</v>
      </c>
      <c r="M112" s="88">
        <v>1118.4612219707878</v>
      </c>
      <c r="N112" s="88">
        <v>1326.3885423424322</v>
      </c>
      <c r="U112" s="19">
        <f t="shared" si="6"/>
        <v>0</v>
      </c>
      <c r="V112" s="18">
        <f t="shared" si="7"/>
        <v>2136.6492717459146</v>
      </c>
      <c r="W112" s="18">
        <f t="shared" si="8"/>
        <v>574.02424649638351</v>
      </c>
      <c r="X112" s="18">
        <f t="shared" si="9"/>
        <v>39.763182645208481</v>
      </c>
      <c r="Y112" s="18">
        <f t="shared" si="10"/>
        <v>1082.5691562625152</v>
      </c>
      <c r="Z112" s="18">
        <f t="shared" si="11"/>
        <v>1200.5178349725934</v>
      </c>
      <c r="AA112" s="88"/>
      <c r="AB112" s="92"/>
    </row>
    <row r="113" spans="1:28" ht="14.5" x14ac:dyDescent="0.35">
      <c r="A113" s="64" t="s">
        <v>297</v>
      </c>
      <c r="B113" s="64" t="s">
        <v>17</v>
      </c>
      <c r="C113" s="64" t="s">
        <v>323</v>
      </c>
      <c r="D113" s="64">
        <v>44.141199999999998</v>
      </c>
      <c r="E113" s="64">
        <v>6.37392</v>
      </c>
      <c r="F113" s="44">
        <v>43368</v>
      </c>
      <c r="G113" s="32">
        <v>0.47013888888888888</v>
      </c>
      <c r="I113" s="88">
        <v>399.66490563483177</v>
      </c>
      <c r="J113" s="88">
        <v>6472.34375</v>
      </c>
      <c r="K113" s="88">
        <v>2129.9082156976774</v>
      </c>
      <c r="L113" s="88">
        <v>58.107385743114151</v>
      </c>
      <c r="M113" s="88">
        <v>3766.0975108002467</v>
      </c>
      <c r="N113" s="88">
        <v>3022.4063076999846</v>
      </c>
      <c r="U113" s="19">
        <f t="shared" si="6"/>
        <v>341.66490563483177</v>
      </c>
      <c r="V113" s="18">
        <f t="shared" si="7"/>
        <v>6409.930521745915</v>
      </c>
      <c r="W113" s="18">
        <f t="shared" si="8"/>
        <v>2079.0806259207966</v>
      </c>
      <c r="X113" s="18">
        <f t="shared" si="9"/>
        <v>35.724643885211243</v>
      </c>
      <c r="Y113" s="18">
        <f t="shared" si="10"/>
        <v>3730.2054450919741</v>
      </c>
      <c r="Z113" s="18">
        <f t="shared" si="11"/>
        <v>2896.5356003301458</v>
      </c>
      <c r="AA113" s="88"/>
      <c r="AB113" s="92"/>
    </row>
    <row r="114" spans="1:28" ht="14.5" x14ac:dyDescent="0.35">
      <c r="A114" s="64" t="s">
        <v>298</v>
      </c>
      <c r="B114" s="64" t="s">
        <v>17</v>
      </c>
      <c r="C114" s="64" t="s">
        <v>323</v>
      </c>
      <c r="D114" s="64">
        <v>44.141289999999998</v>
      </c>
      <c r="E114" s="64">
        <v>6.3745099999999999</v>
      </c>
      <c r="F114" s="44">
        <v>43368</v>
      </c>
      <c r="G114" s="32">
        <v>0.51180555555555551</v>
      </c>
      <c r="I114" s="88">
        <v>345.0400110569858</v>
      </c>
      <c r="J114" s="88">
        <v>6655.5</v>
      </c>
      <c r="K114" s="88">
        <v>2075.827639858946</v>
      </c>
      <c r="L114" s="88">
        <v>59.930994442213596</v>
      </c>
      <c r="M114" s="88">
        <v>4003.9086607693885</v>
      </c>
      <c r="N114" s="88">
        <v>3583.5121513049548</v>
      </c>
      <c r="U114" s="19">
        <f t="shared" si="6"/>
        <v>287.0400110569858</v>
      </c>
      <c r="V114" s="18">
        <f t="shared" si="7"/>
        <v>6593.086771745915</v>
      </c>
      <c r="W114" s="18">
        <f t="shared" si="8"/>
        <v>2025.0000500820654</v>
      </c>
      <c r="X114" s="18">
        <f t="shared" si="9"/>
        <v>37.548252584310688</v>
      </c>
      <c r="Y114" s="18">
        <f t="shared" si="10"/>
        <v>3968.0165950611158</v>
      </c>
      <c r="Z114" s="18">
        <f t="shared" si="11"/>
        <v>3457.6414439351161</v>
      </c>
      <c r="AA114" s="88"/>
      <c r="AB114" s="92"/>
    </row>
    <row r="115" spans="1:28" ht="14.5" x14ac:dyDescent="0.35">
      <c r="A115" s="64" t="s">
        <v>300</v>
      </c>
      <c r="B115" s="64" t="s">
        <v>17</v>
      </c>
      <c r="C115" s="64" t="s">
        <v>329</v>
      </c>
      <c r="D115" s="64">
        <v>44.141660000000002</v>
      </c>
      <c r="E115" s="64">
        <v>6.3715799999999998</v>
      </c>
      <c r="F115" s="44">
        <v>43368</v>
      </c>
      <c r="G115" s="32">
        <v>0.56874999999999998</v>
      </c>
      <c r="I115" s="88">
        <v>1200.1737526337911</v>
      </c>
      <c r="J115" s="88">
        <v>9975.1875</v>
      </c>
      <c r="K115" s="88">
        <v>6471.1826173119616</v>
      </c>
      <c r="L115" s="88">
        <v>95.866060672714667</v>
      </c>
      <c r="M115" s="88">
        <v>4992.4501131454426</v>
      </c>
      <c r="N115" s="88">
        <v>3617.94500723589</v>
      </c>
      <c r="U115" s="19">
        <f t="shared" si="6"/>
        <v>1142.1737526337911</v>
      </c>
      <c r="V115" s="18">
        <f t="shared" si="7"/>
        <v>9912.774271745915</v>
      </c>
      <c r="W115" s="18">
        <f t="shared" si="8"/>
        <v>6420.3550275350808</v>
      </c>
      <c r="X115" s="18">
        <f t="shared" si="9"/>
        <v>73.483318814811753</v>
      </c>
      <c r="Y115" s="18">
        <f t="shared" si="10"/>
        <v>4956.55804743717</v>
      </c>
      <c r="Z115" s="18">
        <f t="shared" si="11"/>
        <v>3492.0742998660512</v>
      </c>
      <c r="AA115" s="88"/>
      <c r="AB115" s="92"/>
    </row>
    <row r="116" spans="1:28" ht="14.5" x14ac:dyDescent="0.35">
      <c r="A116" s="64" t="s">
        <v>301</v>
      </c>
      <c r="B116" s="64" t="s">
        <v>17</v>
      </c>
      <c r="C116" s="64" t="s">
        <v>329</v>
      </c>
      <c r="D116" s="64">
        <v>44.141129999999997</v>
      </c>
      <c r="E116" s="64">
        <v>6.3709899999999999</v>
      </c>
      <c r="F116" s="44">
        <v>43368</v>
      </c>
      <c r="G116" s="32">
        <v>0.58819444444444446</v>
      </c>
      <c r="I116" s="88">
        <v>842.04870150933493</v>
      </c>
      <c r="J116" s="88">
        <v>15175.1875</v>
      </c>
      <c r="K116" s="88">
        <v>8610.2209808971547</v>
      </c>
      <c r="L116" s="88">
        <v>119.57041610504804</v>
      </c>
      <c r="M116" s="88">
        <v>6455.5029829253235</v>
      </c>
      <c r="N116" s="88">
        <v>6136.9329806876585</v>
      </c>
      <c r="U116" s="19">
        <f t="shared" si="6"/>
        <v>784.04870150933493</v>
      </c>
      <c r="V116" s="18">
        <f t="shared" si="7"/>
        <v>15112.774271745915</v>
      </c>
      <c r="W116" s="18">
        <f t="shared" si="8"/>
        <v>8559.3933911202748</v>
      </c>
      <c r="X116" s="18">
        <f t="shared" si="9"/>
        <v>97.187674247145139</v>
      </c>
      <c r="Y116" s="18">
        <f t="shared" si="10"/>
        <v>6419.6109172170509</v>
      </c>
      <c r="Z116" s="18">
        <f t="shared" si="11"/>
        <v>6011.0622733178197</v>
      </c>
      <c r="AA116" s="88"/>
      <c r="AB116" s="92"/>
    </row>
    <row r="117" spans="1:28" ht="14.5" x14ac:dyDescent="0.35">
      <c r="A117" s="64" t="s">
        <v>302</v>
      </c>
      <c r="B117" s="64" t="s">
        <v>17</v>
      </c>
      <c r="C117" s="64" t="s">
        <v>330</v>
      </c>
      <c r="D117" s="64">
        <v>44.141269999999999</v>
      </c>
      <c r="E117" s="64">
        <v>6.3699300000000001</v>
      </c>
      <c r="F117" s="44">
        <v>43368</v>
      </c>
      <c r="G117" s="32">
        <v>0.60625000000000007</v>
      </c>
      <c r="I117" s="88">
        <v>1177.664888710874</v>
      </c>
      <c r="J117" s="88">
        <v>10108.218750000002</v>
      </c>
      <c r="K117" s="88">
        <v>5437.9513148674387</v>
      </c>
      <c r="L117" s="88">
        <v>96.780422678223857</v>
      </c>
      <c r="M117" s="88">
        <v>4675.1182884180207</v>
      </c>
      <c r="N117" s="88">
        <v>3820.4937871151255</v>
      </c>
      <c r="U117" s="19">
        <f t="shared" si="6"/>
        <v>1119.664888710874</v>
      </c>
      <c r="V117" s="18">
        <f t="shared" si="7"/>
        <v>10045.805521745917</v>
      </c>
      <c r="W117" s="18">
        <f t="shared" si="8"/>
        <v>5387.1237250905579</v>
      </c>
      <c r="X117" s="18">
        <f t="shared" si="9"/>
        <v>74.397680820320943</v>
      </c>
      <c r="Y117" s="18">
        <f t="shared" si="10"/>
        <v>4639.2262227097481</v>
      </c>
      <c r="Z117" s="18">
        <f t="shared" si="11"/>
        <v>3694.6230797452868</v>
      </c>
      <c r="AA117" s="88"/>
      <c r="AB117" s="92"/>
    </row>
    <row r="118" spans="1:28" ht="14.5" x14ac:dyDescent="0.35">
      <c r="AB118" s="1"/>
    </row>
    <row r="119" spans="1:28" ht="14.5" x14ac:dyDescent="0.35">
      <c r="AB119" s="1"/>
    </row>
    <row r="120" spans="1:28" ht="14.5" x14ac:dyDescent="0.35">
      <c r="AB120" s="1"/>
    </row>
    <row r="121" spans="1:28" ht="14.5" x14ac:dyDescent="0.35">
      <c r="AB121" s="1"/>
    </row>
    <row r="122" spans="1:28" ht="14.5" x14ac:dyDescent="0.35">
      <c r="AB122" s="1"/>
    </row>
    <row r="123" spans="1:28" ht="14.5" x14ac:dyDescent="0.35">
      <c r="AB123" s="1"/>
    </row>
  </sheetData>
  <sortState ref="A2:N122">
    <sortCondition ref="F2:F122"/>
    <sortCondition ref="G2:G122"/>
  </sortState>
  <mergeCells count="4">
    <mergeCell ref="A1:H1"/>
    <mergeCell ref="I1:N1"/>
    <mergeCell ref="P1:T1"/>
    <mergeCell ref="U1:Z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9"/>
  <sheetViews>
    <sheetView zoomScale="77" zoomScaleNormal="77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AB56" sqref="AB56"/>
    </sheetView>
  </sheetViews>
  <sheetFormatPr defaultRowHeight="14" x14ac:dyDescent="0.3"/>
  <cols>
    <col min="1" max="1" width="16.26953125" style="64" customWidth="1"/>
    <col min="2" max="2" width="8.7265625" style="64" customWidth="1"/>
    <col min="3" max="3" width="27.36328125" style="64" customWidth="1"/>
    <col min="4" max="4" width="10" style="64" customWidth="1"/>
    <col min="5" max="5" width="8.7265625" style="64" customWidth="1"/>
    <col min="6" max="6" width="11.54296875" style="64" customWidth="1"/>
    <col min="7" max="7" width="8.81640625" style="64" customWidth="1"/>
    <col min="8" max="8" width="11" style="64" customWidth="1"/>
    <col min="9" max="15" width="8.7265625" style="64" customWidth="1"/>
    <col min="16" max="16" width="9.7265625" style="64" customWidth="1"/>
    <col min="17" max="27" width="8.7265625" style="64" customWidth="1"/>
    <col min="28" max="28" width="13.90625" style="64" bestFit="1" customWidth="1"/>
    <col min="29" max="16384" width="8.7265625" style="64"/>
  </cols>
  <sheetData>
    <row r="1" spans="1:28" x14ac:dyDescent="0.3">
      <c r="A1" s="117" t="s">
        <v>336</v>
      </c>
      <c r="B1" s="117"/>
      <c r="C1" s="117"/>
      <c r="D1" s="117"/>
      <c r="E1" s="117"/>
      <c r="F1" s="117"/>
      <c r="G1" s="117"/>
      <c r="H1" s="117"/>
      <c r="I1" s="117" t="s">
        <v>337</v>
      </c>
      <c r="J1" s="117"/>
      <c r="K1" s="117"/>
      <c r="L1" s="117"/>
      <c r="M1" s="117"/>
      <c r="N1" s="117"/>
      <c r="O1" s="70"/>
      <c r="P1" s="117" t="s">
        <v>315</v>
      </c>
      <c r="Q1" s="117"/>
      <c r="R1" s="117"/>
      <c r="S1" s="117"/>
      <c r="T1" s="117"/>
      <c r="U1" s="117" t="s">
        <v>338</v>
      </c>
      <c r="V1" s="117"/>
      <c r="W1" s="117"/>
      <c r="X1" s="117"/>
      <c r="Y1" s="117"/>
      <c r="Z1" s="117"/>
    </row>
    <row r="2" spans="1:28" ht="28" x14ac:dyDescent="0.3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40" t="s">
        <v>7</v>
      </c>
      <c r="I2" s="41" t="s">
        <v>8</v>
      </c>
      <c r="J2" s="41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6" t="s">
        <v>321</v>
      </c>
      <c r="P2" s="6" t="s">
        <v>305</v>
      </c>
      <c r="Q2" s="6" t="s">
        <v>306</v>
      </c>
      <c r="R2" s="6" t="s">
        <v>307</v>
      </c>
      <c r="S2" s="6" t="s">
        <v>308</v>
      </c>
      <c r="T2" s="6" t="s">
        <v>309</v>
      </c>
      <c r="U2" s="41" t="s">
        <v>339</v>
      </c>
      <c r="V2" s="41" t="s">
        <v>340</v>
      </c>
      <c r="W2" s="41" t="s">
        <v>316</v>
      </c>
      <c r="X2" s="41" t="s">
        <v>318</v>
      </c>
      <c r="Y2" s="41" t="s">
        <v>341</v>
      </c>
      <c r="Z2" s="41" t="s">
        <v>317</v>
      </c>
    </row>
    <row r="3" spans="1:28" ht="14.5" x14ac:dyDescent="0.35">
      <c r="A3" s="42" t="s">
        <v>18</v>
      </c>
      <c r="B3" s="23" t="s">
        <v>19</v>
      </c>
      <c r="C3" s="23" t="s">
        <v>326</v>
      </c>
      <c r="D3" s="43">
        <v>44.160820000000001</v>
      </c>
      <c r="E3" s="43">
        <v>6.3230599999999999</v>
      </c>
      <c r="F3" s="44">
        <v>42585</v>
      </c>
      <c r="G3" s="45">
        <v>0.72430555555555554</v>
      </c>
      <c r="H3" s="22">
        <v>2.2399661711731283E-2</v>
      </c>
      <c r="I3" s="86">
        <v>52.18220333007077</v>
      </c>
      <c r="J3" s="86">
        <v>4081.25</v>
      </c>
      <c r="K3" s="86">
        <v>413.22727456603525</v>
      </c>
      <c r="L3" s="86">
        <v>28.13421555412895</v>
      </c>
      <c r="M3" s="86">
        <v>724.13083727628066</v>
      </c>
      <c r="N3" s="86">
        <v>1608.1141773541594</v>
      </c>
      <c r="O3" s="87">
        <v>58</v>
      </c>
      <c r="P3" s="84">
        <v>62.413228254085283</v>
      </c>
      <c r="Q3" s="84">
        <v>50.827589776880593</v>
      </c>
      <c r="R3" s="84">
        <v>22.382741857902907</v>
      </c>
      <c r="S3" s="84">
        <v>35.892065708272604</v>
      </c>
      <c r="T3" s="84">
        <v>125.87070736983868</v>
      </c>
      <c r="U3" s="19">
        <f>MAX(0,I3-$O$3)</f>
        <v>0</v>
      </c>
      <c r="V3" s="18">
        <f>J3-$P$3</f>
        <v>4018.8367717459146</v>
      </c>
      <c r="W3" s="18">
        <f>MAX(0,K3-$Q$3)</f>
        <v>362.39968478915466</v>
      </c>
      <c r="X3" s="18">
        <f>MAX(0,L3-$R$3)</f>
        <v>5.7514736962260429</v>
      </c>
      <c r="Y3" s="18">
        <f>M3-$S$3</f>
        <v>688.23877156800802</v>
      </c>
      <c r="Z3" s="18">
        <f>N3-$T$3</f>
        <v>1482.2434699843207</v>
      </c>
      <c r="AA3" s="88"/>
      <c r="AB3" s="3"/>
    </row>
    <row r="4" spans="1:28" ht="14.5" x14ac:dyDescent="0.35">
      <c r="A4" s="42" t="s">
        <v>23</v>
      </c>
      <c r="B4" s="23" t="s">
        <v>19</v>
      </c>
      <c r="C4" s="23" t="s">
        <v>327</v>
      </c>
      <c r="D4" s="43">
        <v>44.161430000000003</v>
      </c>
      <c r="E4" s="43">
        <v>6.3323</v>
      </c>
      <c r="F4" s="44">
        <v>42586</v>
      </c>
      <c r="G4" s="45">
        <v>0.57152777777777775</v>
      </c>
      <c r="H4" s="22" t="s">
        <v>324</v>
      </c>
      <c r="I4" s="86">
        <v>61.208314176353277</v>
      </c>
      <c r="J4" s="86">
        <v>2303.125</v>
      </c>
      <c r="K4" s="86">
        <v>748.15885500376896</v>
      </c>
      <c r="L4" s="86">
        <v>31.970699493328354</v>
      </c>
      <c r="M4" s="86">
        <v>905.16354659535079</v>
      </c>
      <c r="N4" s="86">
        <v>1722.890363790608</v>
      </c>
      <c r="U4" s="19">
        <f t="shared" ref="U4:U57" si="0">MAX(0,I4-$O$3)</f>
        <v>3.2083141763532765</v>
      </c>
      <c r="V4" s="18">
        <f t="shared" ref="V4:V57" si="1">J4-$P$3</f>
        <v>2240.7117717459146</v>
      </c>
      <c r="W4" s="18">
        <f t="shared" ref="W4:W57" si="2">MAX(0,K4-$Q$3)</f>
        <v>697.33126522688838</v>
      </c>
      <c r="X4" s="18">
        <f t="shared" ref="X4:X57" si="3">MAX(0,L4-$R$3)</f>
        <v>9.5879576354254468</v>
      </c>
      <c r="Y4" s="18">
        <f t="shared" ref="Y4:Y57" si="4">M4-$S$3</f>
        <v>869.27148088707816</v>
      </c>
      <c r="Z4" s="18">
        <f t="shared" ref="Z4:Z57" si="5">N4-$T$3</f>
        <v>1597.0196564207693</v>
      </c>
      <c r="AA4" s="88"/>
      <c r="AB4" s="3"/>
    </row>
    <row r="5" spans="1:28" ht="14.5" x14ac:dyDescent="0.35">
      <c r="A5" s="42" t="s">
        <v>51</v>
      </c>
      <c r="B5" s="23" t="s">
        <v>19</v>
      </c>
      <c r="C5" s="23" t="s">
        <v>326</v>
      </c>
      <c r="D5" s="44"/>
      <c r="E5" s="44"/>
      <c r="F5" s="44">
        <v>42657</v>
      </c>
      <c r="G5" s="32">
        <v>0.37708333333333338</v>
      </c>
      <c r="H5" s="18">
        <v>72.411808258661722</v>
      </c>
      <c r="I5" s="86">
        <v>34.412047601452073</v>
      </c>
      <c r="J5" s="86">
        <v>1004.6875</v>
      </c>
      <c r="K5" s="86">
        <v>69.596172558490153</v>
      </c>
      <c r="L5" s="86">
        <v>74.427788420468403</v>
      </c>
      <c r="M5" s="86">
        <v>687.10141946101623</v>
      </c>
      <c r="N5" s="86">
        <v>1042.9662158790359</v>
      </c>
      <c r="P5" s="86"/>
      <c r="Q5" s="86"/>
      <c r="R5" s="86"/>
      <c r="S5" s="86"/>
      <c r="T5" s="86"/>
      <c r="U5" s="19">
        <f t="shared" si="0"/>
        <v>0</v>
      </c>
      <c r="V5" s="18">
        <f t="shared" si="1"/>
        <v>942.27427174591469</v>
      </c>
      <c r="W5" s="18">
        <f t="shared" si="2"/>
        <v>18.76858278160956</v>
      </c>
      <c r="X5" s="18">
        <f t="shared" si="3"/>
        <v>52.045046562565496</v>
      </c>
      <c r="Y5" s="18">
        <f t="shared" si="4"/>
        <v>651.2093537527436</v>
      </c>
      <c r="Z5" s="18">
        <f t="shared" si="5"/>
        <v>917.0955085091972</v>
      </c>
      <c r="AA5" s="88"/>
      <c r="AB5" s="3"/>
    </row>
    <row r="6" spans="1:28" ht="14.5" x14ac:dyDescent="0.35">
      <c r="A6" s="42" t="s">
        <v>52</v>
      </c>
      <c r="B6" s="23" t="s">
        <v>19</v>
      </c>
      <c r="C6" s="23" t="s">
        <v>326</v>
      </c>
      <c r="D6" s="44"/>
      <c r="E6" s="44"/>
      <c r="F6" s="44">
        <v>42657</v>
      </c>
      <c r="G6" s="32">
        <v>0.9145833333333333</v>
      </c>
      <c r="H6" s="18">
        <v>40.311430272335357</v>
      </c>
      <c r="I6" s="86">
        <v>32.155519889881447</v>
      </c>
      <c r="J6" s="86">
        <v>2135.9375</v>
      </c>
      <c r="K6" s="86">
        <v>130.92779962565959</v>
      </c>
      <c r="L6" s="86">
        <v>53.199243956898378</v>
      </c>
      <c r="M6" s="86">
        <v>1567.5786875128574</v>
      </c>
      <c r="N6" s="86">
        <v>1843.904386446429</v>
      </c>
      <c r="U6" s="19">
        <f t="shared" si="0"/>
        <v>0</v>
      </c>
      <c r="V6" s="18">
        <f t="shared" si="1"/>
        <v>2073.5242717459146</v>
      </c>
      <c r="W6" s="18">
        <f t="shared" si="2"/>
        <v>80.100209848779002</v>
      </c>
      <c r="X6" s="18">
        <f t="shared" si="3"/>
        <v>30.816502098995471</v>
      </c>
      <c r="Y6" s="18">
        <f t="shared" si="4"/>
        <v>1531.6866218045848</v>
      </c>
      <c r="Z6" s="18">
        <f t="shared" si="5"/>
        <v>1718.0336790765903</v>
      </c>
      <c r="AA6" s="88"/>
      <c r="AB6" s="3"/>
    </row>
    <row r="7" spans="1:28" ht="14.5" x14ac:dyDescent="0.35">
      <c r="A7" s="42" t="s">
        <v>53</v>
      </c>
      <c r="B7" s="23" t="s">
        <v>19</v>
      </c>
      <c r="C7" s="23" t="s">
        <v>326</v>
      </c>
      <c r="D7" s="44"/>
      <c r="E7" s="44"/>
      <c r="F7" s="44">
        <v>42657</v>
      </c>
      <c r="G7" s="32">
        <v>0.95624999999999993</v>
      </c>
      <c r="H7" s="18">
        <v>41.567361034319717</v>
      </c>
      <c r="I7" s="86">
        <v>32.43758585382777</v>
      </c>
      <c r="J7" s="86">
        <v>2106.25</v>
      </c>
      <c r="K7" s="86">
        <v>113.96373256452762</v>
      </c>
      <c r="L7" s="86">
        <v>50.897353593378732</v>
      </c>
      <c r="M7" s="86">
        <v>1584.0362065418637</v>
      </c>
      <c r="N7" s="86">
        <v>1806.4773691301962</v>
      </c>
      <c r="P7" s="86"/>
      <c r="Q7" s="86"/>
      <c r="R7" s="86"/>
      <c r="S7" s="86"/>
      <c r="T7" s="86"/>
      <c r="U7" s="19">
        <f t="shared" si="0"/>
        <v>0</v>
      </c>
      <c r="V7" s="18">
        <f t="shared" si="1"/>
        <v>2043.8367717459148</v>
      </c>
      <c r="W7" s="18">
        <f t="shared" si="2"/>
        <v>63.136142787647024</v>
      </c>
      <c r="X7" s="18">
        <f t="shared" si="3"/>
        <v>28.514611735475825</v>
      </c>
      <c r="Y7" s="18">
        <f t="shared" si="4"/>
        <v>1548.1441408335911</v>
      </c>
      <c r="Z7" s="18">
        <f t="shared" si="5"/>
        <v>1680.6066617603574</v>
      </c>
      <c r="AA7" s="88"/>
      <c r="AB7" s="3"/>
    </row>
    <row r="8" spans="1:28" ht="14.5" x14ac:dyDescent="0.35">
      <c r="A8" s="42" t="s">
        <v>59</v>
      </c>
      <c r="B8" s="23" t="s">
        <v>19</v>
      </c>
      <c r="C8" s="23" t="s">
        <v>326</v>
      </c>
      <c r="D8" s="44"/>
      <c r="E8" s="44"/>
      <c r="F8" s="44">
        <v>42679</v>
      </c>
      <c r="G8" s="32">
        <v>0.41180555555555554</v>
      </c>
      <c r="H8" s="18">
        <v>53.469203158787181</v>
      </c>
      <c r="I8" s="86">
        <v>35.540311457237394</v>
      </c>
      <c r="J8" s="86">
        <v>2189.0625</v>
      </c>
      <c r="K8" s="86">
        <v>120.48837374188606</v>
      </c>
      <c r="L8" s="86">
        <v>59.081852663670794</v>
      </c>
      <c r="M8" s="86">
        <v>1740.3826373174245</v>
      </c>
      <c r="N8" s="86">
        <v>2068.4664903438288</v>
      </c>
      <c r="U8" s="19">
        <f t="shared" si="0"/>
        <v>0</v>
      </c>
      <c r="V8" s="18">
        <f t="shared" si="1"/>
        <v>2126.6492717459146</v>
      </c>
      <c r="W8" s="18">
        <f t="shared" si="2"/>
        <v>69.660783965005464</v>
      </c>
      <c r="X8" s="18">
        <f t="shared" si="3"/>
        <v>36.699110805767887</v>
      </c>
      <c r="Y8" s="18">
        <f t="shared" si="4"/>
        <v>1704.4905716091519</v>
      </c>
      <c r="Z8" s="18">
        <f t="shared" si="5"/>
        <v>1942.59578297399</v>
      </c>
      <c r="AA8" s="88"/>
      <c r="AB8" s="3"/>
    </row>
    <row r="9" spans="1:28" ht="14.5" x14ac:dyDescent="0.35">
      <c r="A9" s="46" t="s">
        <v>60</v>
      </c>
      <c r="B9" s="23" t="s">
        <v>19</v>
      </c>
      <c r="C9" s="23" t="s">
        <v>326</v>
      </c>
      <c r="D9" s="47"/>
      <c r="E9" s="47"/>
      <c r="F9" s="47">
        <v>42679</v>
      </c>
      <c r="G9" s="32">
        <v>0.60833333333333328</v>
      </c>
      <c r="H9" s="18">
        <v>110.75078191214679</v>
      </c>
      <c r="I9" s="86">
        <v>36.104443385130047</v>
      </c>
      <c r="J9" s="86">
        <v>2104.6875000000005</v>
      </c>
      <c r="K9" s="86">
        <v>125.27311060528226</v>
      </c>
      <c r="L9" s="86">
        <v>53.199243956898378</v>
      </c>
      <c r="M9" s="86">
        <v>1629.2943838716315</v>
      </c>
      <c r="N9" s="86">
        <v>1918.7584210788962</v>
      </c>
      <c r="U9" s="19">
        <f t="shared" si="0"/>
        <v>0</v>
      </c>
      <c r="V9" s="18">
        <f t="shared" si="1"/>
        <v>2042.2742717459153</v>
      </c>
      <c r="W9" s="18">
        <f t="shared" si="2"/>
        <v>74.445520828401669</v>
      </c>
      <c r="X9" s="18">
        <f t="shared" si="3"/>
        <v>30.816502098995471</v>
      </c>
      <c r="Y9" s="18">
        <f t="shared" si="4"/>
        <v>1593.4023181633588</v>
      </c>
      <c r="Z9" s="18">
        <f t="shared" si="5"/>
        <v>1792.8877137090574</v>
      </c>
      <c r="AA9" s="88"/>
      <c r="AB9" s="2"/>
    </row>
    <row r="10" spans="1:28" ht="14.5" x14ac:dyDescent="0.35">
      <c r="A10" s="46" t="s">
        <v>61</v>
      </c>
      <c r="B10" s="23" t="s">
        <v>19</v>
      </c>
      <c r="C10" s="23" t="s">
        <v>326</v>
      </c>
      <c r="D10" s="47"/>
      <c r="E10" s="47"/>
      <c r="F10" s="47">
        <v>42679</v>
      </c>
      <c r="G10" s="32">
        <v>0.67152777777777783</v>
      </c>
      <c r="H10" s="18">
        <v>222.26510194582696</v>
      </c>
      <c r="I10" s="86">
        <v>33.28378374566676</v>
      </c>
      <c r="J10" s="86">
        <v>1724.9999999999998</v>
      </c>
      <c r="K10" s="86">
        <v>90.4750243260372</v>
      </c>
      <c r="L10" s="86">
        <v>67.777882925856105</v>
      </c>
      <c r="M10" s="86">
        <v>1353.6309401357744</v>
      </c>
      <c r="N10" s="86">
        <v>1714.1573930834872</v>
      </c>
      <c r="U10" s="19">
        <f t="shared" si="0"/>
        <v>0</v>
      </c>
      <c r="V10" s="18">
        <f t="shared" si="1"/>
        <v>1662.5867717459146</v>
      </c>
      <c r="W10" s="18">
        <f t="shared" si="2"/>
        <v>39.647434549156607</v>
      </c>
      <c r="X10" s="18">
        <f t="shared" si="3"/>
        <v>45.395141067953197</v>
      </c>
      <c r="Y10" s="18">
        <f t="shared" si="4"/>
        <v>1317.7388744275017</v>
      </c>
      <c r="Z10" s="18">
        <f t="shared" si="5"/>
        <v>1588.2866857136485</v>
      </c>
      <c r="AA10" s="88"/>
      <c r="AB10" s="2"/>
    </row>
    <row r="11" spans="1:28" ht="14.5" x14ac:dyDescent="0.35">
      <c r="A11" s="46" t="s">
        <v>62</v>
      </c>
      <c r="B11" s="23" t="s">
        <v>19</v>
      </c>
      <c r="C11" s="23" t="s">
        <v>326</v>
      </c>
      <c r="D11" s="47"/>
      <c r="E11" s="47"/>
      <c r="F11" s="47">
        <v>42679</v>
      </c>
      <c r="G11" s="32">
        <v>0.71319444444444446</v>
      </c>
      <c r="H11" s="18">
        <v>354.70950452635446</v>
      </c>
      <c r="I11" s="86">
        <v>34.694113565398403</v>
      </c>
      <c r="J11" s="86">
        <v>1453.125</v>
      </c>
      <c r="K11" s="86">
        <v>73.94593334339578</v>
      </c>
      <c r="L11" s="86">
        <v>54.989603128524763</v>
      </c>
      <c r="M11" s="86">
        <v>1156.1407117876981</v>
      </c>
      <c r="N11" s="86">
        <v>1589.4006686960427</v>
      </c>
      <c r="U11" s="19">
        <f t="shared" si="0"/>
        <v>0</v>
      </c>
      <c r="V11" s="18">
        <f t="shared" si="1"/>
        <v>1390.7117717459148</v>
      </c>
      <c r="W11" s="18">
        <f t="shared" si="2"/>
        <v>23.118343566515186</v>
      </c>
      <c r="X11" s="18">
        <f t="shared" si="3"/>
        <v>32.606861270621856</v>
      </c>
      <c r="Y11" s="18">
        <f t="shared" si="4"/>
        <v>1120.2486460794255</v>
      </c>
      <c r="Z11" s="18">
        <f t="shared" si="5"/>
        <v>1463.5299613262039</v>
      </c>
      <c r="AA11" s="88"/>
      <c r="AB11" s="2"/>
    </row>
    <row r="12" spans="1:28" ht="14.5" x14ac:dyDescent="0.35">
      <c r="A12" s="48" t="s">
        <v>67</v>
      </c>
      <c r="B12" s="23" t="s">
        <v>19</v>
      </c>
      <c r="C12" s="23" t="s">
        <v>326</v>
      </c>
      <c r="D12" s="23"/>
      <c r="E12" s="23"/>
      <c r="F12" s="44">
        <v>42691</v>
      </c>
      <c r="G12" s="32">
        <v>0.3756944444444445</v>
      </c>
      <c r="H12" s="34">
        <v>1.1379631726900248</v>
      </c>
      <c r="I12" s="86">
        <v>49.925675618500144</v>
      </c>
      <c r="J12" s="86">
        <v>4593.75</v>
      </c>
      <c r="K12" s="86">
        <v>364.07497769660154</v>
      </c>
      <c r="L12" s="86">
        <v>29.413043533862083</v>
      </c>
      <c r="M12" s="86">
        <v>3538.3665912363713</v>
      </c>
      <c r="N12" s="86">
        <v>3797.5946903538102</v>
      </c>
      <c r="U12" s="19">
        <f t="shared" si="0"/>
        <v>0</v>
      </c>
      <c r="V12" s="18">
        <f t="shared" si="1"/>
        <v>4531.336771745915</v>
      </c>
      <c r="W12" s="18">
        <f t="shared" si="2"/>
        <v>313.24738791972095</v>
      </c>
      <c r="X12" s="18">
        <f t="shared" si="3"/>
        <v>7.0303016759591763</v>
      </c>
      <c r="Y12" s="18">
        <f t="shared" si="4"/>
        <v>3502.4745255280986</v>
      </c>
      <c r="Z12" s="18">
        <f t="shared" si="5"/>
        <v>3671.7239829839714</v>
      </c>
      <c r="AA12" s="88"/>
      <c r="AB12" s="5"/>
    </row>
    <row r="13" spans="1:28" ht="14.5" x14ac:dyDescent="0.35">
      <c r="A13" s="49" t="s">
        <v>78</v>
      </c>
      <c r="B13" s="23" t="s">
        <v>19</v>
      </c>
      <c r="C13" s="23" t="s">
        <v>326</v>
      </c>
      <c r="D13" s="44"/>
      <c r="E13" s="44"/>
      <c r="F13" s="44">
        <v>42695</v>
      </c>
      <c r="G13" s="32">
        <v>0.32777777777777778</v>
      </c>
      <c r="H13" s="18">
        <v>110.75078191214679</v>
      </c>
      <c r="I13" s="86">
        <v>25.103870791223237</v>
      </c>
      <c r="J13" s="86">
        <v>1934.3750000000002</v>
      </c>
      <c r="K13" s="86">
        <v>132.23272786113128</v>
      </c>
      <c r="L13" s="86">
        <v>54.478071936631508</v>
      </c>
      <c r="M13" s="86">
        <v>1600.4937255708703</v>
      </c>
      <c r="N13" s="86">
        <v>1786.5162932282049</v>
      </c>
      <c r="U13" s="19">
        <f t="shared" si="0"/>
        <v>0</v>
      </c>
      <c r="V13" s="18">
        <f t="shared" si="1"/>
        <v>1871.961771745915</v>
      </c>
      <c r="W13" s="18">
        <f t="shared" si="2"/>
        <v>81.405138084250694</v>
      </c>
      <c r="X13" s="18">
        <f t="shared" si="3"/>
        <v>32.095330078728601</v>
      </c>
      <c r="Y13" s="18">
        <f t="shared" si="4"/>
        <v>1564.6016598625977</v>
      </c>
      <c r="Z13" s="18">
        <f t="shared" si="5"/>
        <v>1660.6455858583661</v>
      </c>
      <c r="AA13" s="88"/>
      <c r="AB13" s="4"/>
    </row>
    <row r="14" spans="1:28" ht="14.5" x14ac:dyDescent="0.35">
      <c r="A14" s="49" t="s">
        <v>79</v>
      </c>
      <c r="B14" s="23" t="s">
        <v>19</v>
      </c>
      <c r="C14" s="23" t="s">
        <v>326</v>
      </c>
      <c r="D14" s="44"/>
      <c r="E14" s="44"/>
      <c r="F14" s="44">
        <v>42695</v>
      </c>
      <c r="G14" s="32">
        <v>0.38055555555555554</v>
      </c>
      <c r="H14" s="18">
        <v>280.77137481513677</v>
      </c>
      <c r="I14" s="86">
        <v>21.437013259920963</v>
      </c>
      <c r="J14" s="86">
        <v>1478.1250000000002</v>
      </c>
      <c r="K14" s="86">
        <v>86.995215698112673</v>
      </c>
      <c r="L14" s="86">
        <v>39.643667371727155</v>
      </c>
      <c r="M14" s="86">
        <v>1261.0573955976135</v>
      </c>
      <c r="N14" s="86">
        <v>1585.6579669644193</v>
      </c>
      <c r="U14" s="19">
        <f t="shared" si="0"/>
        <v>0</v>
      </c>
      <c r="V14" s="18">
        <f t="shared" si="1"/>
        <v>1415.711771745915</v>
      </c>
      <c r="W14" s="18">
        <f t="shared" si="2"/>
        <v>36.16762592123208</v>
      </c>
      <c r="X14" s="18">
        <f t="shared" si="3"/>
        <v>17.260925513824247</v>
      </c>
      <c r="Y14" s="18">
        <f t="shared" si="4"/>
        <v>1225.1653298893409</v>
      </c>
      <c r="Z14" s="18">
        <f t="shared" si="5"/>
        <v>1459.7872595945805</v>
      </c>
      <c r="AA14" s="88"/>
      <c r="AB14" s="4"/>
    </row>
    <row r="15" spans="1:28" ht="14.5" x14ac:dyDescent="0.35">
      <c r="A15" s="48" t="s">
        <v>80</v>
      </c>
      <c r="B15" s="23" t="s">
        <v>19</v>
      </c>
      <c r="C15" s="23" t="s">
        <v>326</v>
      </c>
      <c r="D15" s="44"/>
      <c r="E15" s="44"/>
      <c r="F15" s="44">
        <v>42695</v>
      </c>
      <c r="G15" s="32">
        <v>0.40138888888888885</v>
      </c>
      <c r="H15" s="18">
        <v>343.96599899582333</v>
      </c>
      <c r="I15" s="86">
        <v>20.59081536808198</v>
      </c>
      <c r="J15" s="86">
        <v>1409.3749999999998</v>
      </c>
      <c r="K15" s="86">
        <v>86.560239619622109</v>
      </c>
      <c r="L15" s="86">
        <v>40.410964159567044</v>
      </c>
      <c r="M15" s="86">
        <v>1226.0851676609752</v>
      </c>
      <c r="N15" s="86">
        <v>1591.8958031837913</v>
      </c>
      <c r="U15" s="19">
        <f t="shared" si="0"/>
        <v>0</v>
      </c>
      <c r="V15" s="18">
        <f t="shared" si="1"/>
        <v>1346.9617717459146</v>
      </c>
      <c r="W15" s="18">
        <f t="shared" si="2"/>
        <v>35.732649842741516</v>
      </c>
      <c r="X15" s="18">
        <f t="shared" si="3"/>
        <v>18.028222301664137</v>
      </c>
      <c r="Y15" s="18">
        <f t="shared" si="4"/>
        <v>1190.1931019527026</v>
      </c>
      <c r="Z15" s="18">
        <f t="shared" si="5"/>
        <v>1466.0250958139525</v>
      </c>
      <c r="AA15" s="88"/>
      <c r="AB15" s="5"/>
    </row>
    <row r="16" spans="1:28" ht="14.5" x14ac:dyDescent="0.35">
      <c r="A16" s="48" t="s">
        <v>81</v>
      </c>
      <c r="B16" s="23" t="s">
        <v>19</v>
      </c>
      <c r="C16" s="23" t="s">
        <v>326</v>
      </c>
      <c r="D16" s="44"/>
      <c r="E16" s="44"/>
      <c r="F16" s="44">
        <v>42695</v>
      </c>
      <c r="G16" s="32">
        <v>0.4291666666666667</v>
      </c>
      <c r="H16" s="18">
        <v>371.04312858560752</v>
      </c>
      <c r="I16" s="86">
        <v>21.154947295974637</v>
      </c>
      <c r="J16" s="86">
        <v>1371.875</v>
      </c>
      <c r="K16" s="86">
        <v>80.905550599244805</v>
      </c>
      <c r="L16" s="86">
        <v>40.410964159567044</v>
      </c>
      <c r="M16" s="86">
        <v>1229.1709524789139</v>
      </c>
      <c r="N16" s="86">
        <v>1624.9563351464642</v>
      </c>
      <c r="U16" s="19">
        <f t="shared" si="0"/>
        <v>0</v>
      </c>
      <c r="V16" s="18">
        <f t="shared" si="1"/>
        <v>1309.4617717459148</v>
      </c>
      <c r="W16" s="18">
        <f t="shared" si="2"/>
        <v>30.077960822364211</v>
      </c>
      <c r="X16" s="18">
        <f t="shared" si="3"/>
        <v>18.028222301664137</v>
      </c>
      <c r="Y16" s="18">
        <f t="shared" si="4"/>
        <v>1193.2788867706413</v>
      </c>
      <c r="Z16" s="18">
        <f t="shared" si="5"/>
        <v>1499.0856277766254</v>
      </c>
      <c r="AA16" s="88"/>
      <c r="AB16" s="5"/>
    </row>
    <row r="17" spans="1:28" ht="14.5" x14ac:dyDescent="0.35">
      <c r="A17" s="42" t="s">
        <v>92</v>
      </c>
      <c r="B17" s="23" t="s">
        <v>19</v>
      </c>
      <c r="C17" s="23" t="s">
        <v>323</v>
      </c>
      <c r="D17" s="23">
        <v>44.160760000000003</v>
      </c>
      <c r="E17" s="23">
        <v>6.3241500000000004</v>
      </c>
      <c r="F17" s="44">
        <v>42696</v>
      </c>
      <c r="G17" s="23" t="s">
        <v>324</v>
      </c>
      <c r="H17" s="18" t="s">
        <v>324</v>
      </c>
      <c r="I17" s="86">
        <v>38.078905132754343</v>
      </c>
      <c r="J17" s="86">
        <v>1571.8750000000002</v>
      </c>
      <c r="K17" s="86">
        <v>210.96339806792324</v>
      </c>
      <c r="L17" s="86">
        <v>34.784121048741248</v>
      </c>
      <c r="M17" s="86">
        <v>2065.4186381403006</v>
      </c>
      <c r="N17" s="86">
        <v>2507.6101601876339</v>
      </c>
      <c r="U17" s="19">
        <f t="shared" si="0"/>
        <v>0</v>
      </c>
      <c r="V17" s="18">
        <f t="shared" si="1"/>
        <v>1509.461771745915</v>
      </c>
      <c r="W17" s="18">
        <f t="shared" si="2"/>
        <v>160.13580829104265</v>
      </c>
      <c r="X17" s="18">
        <f t="shared" si="3"/>
        <v>12.401379190838341</v>
      </c>
      <c r="Y17" s="18">
        <f t="shared" si="4"/>
        <v>2029.5265724320279</v>
      </c>
      <c r="Z17" s="18">
        <f t="shared" si="5"/>
        <v>2381.7394528177952</v>
      </c>
      <c r="AA17" s="88"/>
      <c r="AB17" s="3"/>
    </row>
    <row r="18" spans="1:28" ht="14.5" x14ac:dyDescent="0.35">
      <c r="A18" s="49" t="s">
        <v>101</v>
      </c>
      <c r="B18" s="23" t="s">
        <v>19</v>
      </c>
      <c r="C18" s="23" t="s">
        <v>326</v>
      </c>
      <c r="D18" s="44"/>
      <c r="E18" s="44"/>
      <c r="F18" s="44">
        <v>42698</v>
      </c>
      <c r="G18" s="32">
        <v>0.36805555555555558</v>
      </c>
      <c r="H18" s="18">
        <v>328.07172756701056</v>
      </c>
      <c r="I18" s="86">
        <v>20.872881332028307</v>
      </c>
      <c r="J18" s="86">
        <v>1484.375</v>
      </c>
      <c r="K18" s="86">
        <v>87.430191776603237</v>
      </c>
      <c r="L18" s="86">
        <v>30.43610591764859</v>
      </c>
      <c r="M18" s="86">
        <v>1322.7730919563876</v>
      </c>
      <c r="N18" s="86">
        <v>1750.3368431558456</v>
      </c>
      <c r="U18" s="19">
        <f t="shared" si="0"/>
        <v>0</v>
      </c>
      <c r="V18" s="18">
        <f t="shared" si="1"/>
        <v>1421.9617717459148</v>
      </c>
      <c r="W18" s="18">
        <f t="shared" si="2"/>
        <v>36.602601999722644</v>
      </c>
      <c r="X18" s="18">
        <f t="shared" si="3"/>
        <v>8.0533640597456824</v>
      </c>
      <c r="Y18" s="18">
        <f t="shared" si="4"/>
        <v>1286.8810262481149</v>
      </c>
      <c r="Z18" s="18">
        <f t="shared" si="5"/>
        <v>1624.4661357860068</v>
      </c>
      <c r="AA18" s="88"/>
      <c r="AB18" s="4"/>
    </row>
    <row r="19" spans="1:28" ht="14.5" x14ac:dyDescent="0.35">
      <c r="A19" s="48" t="s">
        <v>102</v>
      </c>
      <c r="B19" s="23" t="s">
        <v>19</v>
      </c>
      <c r="C19" s="23" t="s">
        <v>326</v>
      </c>
      <c r="D19" s="44"/>
      <c r="E19" s="44"/>
      <c r="F19" s="44">
        <v>42698</v>
      </c>
      <c r="G19" s="32">
        <v>0.40972222222222227</v>
      </c>
      <c r="H19" s="18">
        <v>251.51056638687311</v>
      </c>
      <c r="I19" s="86">
        <v>23.69354097149159</v>
      </c>
      <c r="J19" s="86">
        <v>1695.3125</v>
      </c>
      <c r="K19" s="86">
        <v>101.78440236679182</v>
      </c>
      <c r="L19" s="86">
        <v>30.947637109541844</v>
      </c>
      <c r="M19" s="86">
        <v>1557.2927381197285</v>
      </c>
      <c r="N19" s="86">
        <v>1963.6708418583762</v>
      </c>
      <c r="U19" s="19">
        <f t="shared" si="0"/>
        <v>0</v>
      </c>
      <c r="V19" s="18">
        <f t="shared" si="1"/>
        <v>1632.8992717459148</v>
      </c>
      <c r="W19" s="18">
        <f t="shared" si="2"/>
        <v>50.95681258991123</v>
      </c>
      <c r="X19" s="18">
        <f t="shared" si="3"/>
        <v>8.5648952516389372</v>
      </c>
      <c r="Y19" s="18">
        <f t="shared" si="4"/>
        <v>1521.4006724114558</v>
      </c>
      <c r="Z19" s="18">
        <f t="shared" si="5"/>
        <v>1837.8001344885374</v>
      </c>
      <c r="AA19" s="88"/>
      <c r="AB19" s="5"/>
    </row>
    <row r="20" spans="1:28" ht="14.5" x14ac:dyDescent="0.35">
      <c r="A20" s="49" t="s">
        <v>103</v>
      </c>
      <c r="B20" s="23" t="s">
        <v>19</v>
      </c>
      <c r="C20" s="23" t="s">
        <v>326</v>
      </c>
      <c r="D20" s="44"/>
      <c r="E20" s="44"/>
      <c r="F20" s="44">
        <v>42698</v>
      </c>
      <c r="G20" s="32">
        <v>0.42708333333333331</v>
      </c>
      <c r="H20" s="18">
        <v>231.4839474075936</v>
      </c>
      <c r="I20" s="86">
        <v>24.53973886333058</v>
      </c>
      <c r="J20" s="86">
        <v>1834.3750000000002</v>
      </c>
      <c r="K20" s="86">
        <v>106.56913923018804</v>
      </c>
      <c r="L20" s="86">
        <v>30.691871513595217</v>
      </c>
      <c r="M20" s="86">
        <v>1631.3515737502571</v>
      </c>
      <c r="N20" s="86">
        <v>2080.9421627825741</v>
      </c>
      <c r="U20" s="19">
        <f t="shared" si="0"/>
        <v>0</v>
      </c>
      <c r="V20" s="18">
        <f t="shared" si="1"/>
        <v>1771.961771745915</v>
      </c>
      <c r="W20" s="18">
        <f t="shared" si="2"/>
        <v>55.741549453307449</v>
      </c>
      <c r="X20" s="18">
        <f t="shared" si="3"/>
        <v>8.3091296556923098</v>
      </c>
      <c r="Y20" s="18">
        <f t="shared" si="4"/>
        <v>1595.4595080419845</v>
      </c>
      <c r="Z20" s="18">
        <f t="shared" si="5"/>
        <v>1955.0714554127353</v>
      </c>
      <c r="AA20" s="88"/>
      <c r="AB20" s="4"/>
    </row>
    <row r="21" spans="1:28" ht="14.5" x14ac:dyDescent="0.35">
      <c r="A21" s="48" t="s">
        <v>104</v>
      </c>
      <c r="B21" s="23" t="s">
        <v>19</v>
      </c>
      <c r="C21" s="23" t="s">
        <v>326</v>
      </c>
      <c r="D21" s="44"/>
      <c r="E21" s="44"/>
      <c r="F21" s="44">
        <v>42698</v>
      </c>
      <c r="G21" s="32">
        <v>0.52083333333333337</v>
      </c>
      <c r="H21" s="18">
        <v>143.55524608601664</v>
      </c>
      <c r="I21" s="86">
        <v>28.488662358579177</v>
      </c>
      <c r="J21" s="86">
        <v>2168.75</v>
      </c>
      <c r="K21" s="86">
        <v>130.92779962565959</v>
      </c>
      <c r="L21" s="86">
        <v>31.075519907515154</v>
      </c>
      <c r="M21" s="86">
        <v>1913.1865871219914</v>
      </c>
      <c r="N21" s="86">
        <v>2117.1216128549327</v>
      </c>
      <c r="U21" s="19">
        <f t="shared" si="0"/>
        <v>0</v>
      </c>
      <c r="V21" s="18">
        <f t="shared" si="1"/>
        <v>2106.3367717459146</v>
      </c>
      <c r="W21" s="18">
        <f t="shared" si="2"/>
        <v>80.100209848779002</v>
      </c>
      <c r="X21" s="18">
        <f t="shared" si="3"/>
        <v>8.6927780496122473</v>
      </c>
      <c r="Y21" s="18">
        <f t="shared" si="4"/>
        <v>1877.2945214137187</v>
      </c>
      <c r="Z21" s="18">
        <f t="shared" si="5"/>
        <v>1991.2509054850939</v>
      </c>
      <c r="AA21" s="88"/>
      <c r="AB21" s="5"/>
    </row>
    <row r="22" spans="1:28" ht="14.5" x14ac:dyDescent="0.35">
      <c r="A22" s="48" t="s">
        <v>110</v>
      </c>
      <c r="B22" s="23" t="s">
        <v>19</v>
      </c>
      <c r="C22" s="23" t="s">
        <v>326</v>
      </c>
      <c r="D22" s="44"/>
      <c r="E22" s="44"/>
      <c r="F22" s="44">
        <v>42712</v>
      </c>
      <c r="G22" s="32">
        <v>0.33333333333333331</v>
      </c>
      <c r="H22" s="34">
        <v>3.076105040892803</v>
      </c>
      <c r="I22" s="86">
        <v>38.925103024593326</v>
      </c>
      <c r="J22" s="86">
        <v>3818.75</v>
      </c>
      <c r="K22" s="86">
        <v>280.5595706264134</v>
      </c>
      <c r="L22" s="86">
        <v>26.088090786555938</v>
      </c>
      <c r="M22" s="86">
        <v>2756.634437358568</v>
      </c>
      <c r="N22" s="86">
        <v>3088.9764958331252</v>
      </c>
      <c r="U22" s="19">
        <f t="shared" si="0"/>
        <v>0</v>
      </c>
      <c r="V22" s="18">
        <f t="shared" si="1"/>
        <v>3756.3367717459146</v>
      </c>
      <c r="W22" s="18">
        <f t="shared" si="2"/>
        <v>229.73198084953282</v>
      </c>
      <c r="X22" s="18">
        <f t="shared" si="3"/>
        <v>3.7053489286530308</v>
      </c>
      <c r="Y22" s="18">
        <f t="shared" si="4"/>
        <v>2720.7423716502954</v>
      </c>
      <c r="Z22" s="18">
        <f t="shared" si="5"/>
        <v>2963.1057884632864</v>
      </c>
      <c r="AA22" s="88"/>
      <c r="AB22" s="5"/>
    </row>
    <row r="23" spans="1:28" ht="14.5" x14ac:dyDescent="0.35">
      <c r="A23" s="49" t="s">
        <v>112</v>
      </c>
      <c r="B23" s="23" t="s">
        <v>19</v>
      </c>
      <c r="C23" s="23" t="s">
        <v>326</v>
      </c>
      <c r="D23" s="44"/>
      <c r="E23" s="44"/>
      <c r="F23" s="44">
        <v>42758</v>
      </c>
      <c r="G23" s="32">
        <v>0.58333333333333337</v>
      </c>
      <c r="H23" s="32" t="s">
        <v>324</v>
      </c>
      <c r="I23" s="86">
        <v>42.874026519841927</v>
      </c>
      <c r="J23" s="86">
        <v>4187.5</v>
      </c>
      <c r="K23" s="86">
        <v>344.0660780860357</v>
      </c>
      <c r="L23" s="86">
        <v>24.809262806822801</v>
      </c>
      <c r="M23" s="86">
        <v>3176.301172598231</v>
      </c>
      <c r="N23" s="86">
        <v>3555.5666450421672</v>
      </c>
      <c r="U23" s="19">
        <f t="shared" si="0"/>
        <v>0</v>
      </c>
      <c r="V23" s="18">
        <f t="shared" si="1"/>
        <v>4125.086771745915</v>
      </c>
      <c r="W23" s="18">
        <f t="shared" si="2"/>
        <v>293.23848830915512</v>
      </c>
      <c r="X23" s="18">
        <f t="shared" si="3"/>
        <v>2.4265209489198938</v>
      </c>
      <c r="Y23" s="18">
        <f t="shared" si="4"/>
        <v>3140.4091068899584</v>
      </c>
      <c r="Z23" s="18">
        <f t="shared" si="5"/>
        <v>3429.6959376723285</v>
      </c>
      <c r="AA23" s="88"/>
      <c r="AB23" s="4"/>
    </row>
    <row r="24" spans="1:28" ht="14.5" x14ac:dyDescent="0.35">
      <c r="A24" s="49" t="s">
        <v>118</v>
      </c>
      <c r="B24" s="23" t="s">
        <v>19</v>
      </c>
      <c r="C24" s="23" t="s">
        <v>326</v>
      </c>
      <c r="D24" s="44"/>
      <c r="E24" s="44"/>
      <c r="F24" s="44">
        <v>42771</v>
      </c>
      <c r="G24" s="32">
        <v>0.58819444444444446</v>
      </c>
      <c r="H24" s="18">
        <v>70.119196540650606</v>
      </c>
      <c r="I24" s="86">
        <v>33.847915673559413</v>
      </c>
      <c r="J24" s="86">
        <v>2521.875</v>
      </c>
      <c r="K24" s="86">
        <v>198.34909179169691</v>
      </c>
      <c r="L24" s="86">
        <v>30.43610591764859</v>
      </c>
      <c r="M24" s="86">
        <v>1981.073853116643</v>
      </c>
      <c r="N24" s="86">
        <v>2047.2578471979639</v>
      </c>
      <c r="U24" s="19">
        <f t="shared" si="0"/>
        <v>0</v>
      </c>
      <c r="V24" s="18">
        <f t="shared" si="1"/>
        <v>2459.4617717459146</v>
      </c>
      <c r="W24" s="18">
        <f t="shared" si="2"/>
        <v>147.52150201481632</v>
      </c>
      <c r="X24" s="18">
        <f t="shared" si="3"/>
        <v>8.0533640597456824</v>
      </c>
      <c r="Y24" s="18">
        <f t="shared" si="4"/>
        <v>1945.1817874083704</v>
      </c>
      <c r="Z24" s="18">
        <f t="shared" si="5"/>
        <v>1921.3871398281251</v>
      </c>
      <c r="AA24" s="88"/>
      <c r="AB24" s="4"/>
    </row>
    <row r="25" spans="1:28" ht="14.5" x14ac:dyDescent="0.35">
      <c r="A25" s="48" t="s">
        <v>119</v>
      </c>
      <c r="B25" s="23" t="s">
        <v>19</v>
      </c>
      <c r="C25" s="23" t="s">
        <v>326</v>
      </c>
      <c r="D25" s="44"/>
      <c r="E25" s="44"/>
      <c r="F25" s="44">
        <v>42771</v>
      </c>
      <c r="G25" s="32">
        <v>0.69236111111111109</v>
      </c>
      <c r="H25" s="18">
        <v>96.783424264721035</v>
      </c>
      <c r="I25" s="86">
        <v>39.771300916432317</v>
      </c>
      <c r="J25" s="86">
        <v>2178.125</v>
      </c>
      <c r="K25" s="86">
        <v>150.93669923622551</v>
      </c>
      <c r="L25" s="86">
        <v>30.43610591764859</v>
      </c>
      <c r="M25" s="86">
        <v>1750.6685867105534</v>
      </c>
      <c r="N25" s="86">
        <v>1939.3432806028241</v>
      </c>
      <c r="U25" s="19">
        <f t="shared" si="0"/>
        <v>0</v>
      </c>
      <c r="V25" s="18">
        <f t="shared" si="1"/>
        <v>2115.7117717459146</v>
      </c>
      <c r="W25" s="18">
        <f t="shared" si="2"/>
        <v>100.10910945934492</v>
      </c>
      <c r="X25" s="18">
        <f t="shared" si="3"/>
        <v>8.0533640597456824</v>
      </c>
      <c r="Y25" s="18">
        <f t="shared" si="4"/>
        <v>1714.7765210022808</v>
      </c>
      <c r="Z25" s="18">
        <f t="shared" si="5"/>
        <v>1813.4725732329853</v>
      </c>
      <c r="AA25" s="88"/>
      <c r="AB25" s="5"/>
    </row>
    <row r="26" spans="1:28" ht="14.5" x14ac:dyDescent="0.35">
      <c r="A26" s="49" t="s">
        <v>120</v>
      </c>
      <c r="B26" s="23" t="s">
        <v>19</v>
      </c>
      <c r="C26" s="23" t="s">
        <v>326</v>
      </c>
      <c r="D26" s="44"/>
      <c r="E26" s="44"/>
      <c r="F26" s="44">
        <v>42771</v>
      </c>
      <c r="G26" s="32">
        <v>0.79652777777777783</v>
      </c>
      <c r="H26" s="18">
        <v>64.911259824321405</v>
      </c>
      <c r="I26" s="86">
        <v>33.424816727639929</v>
      </c>
      <c r="J26" s="86">
        <v>2584.3749999999995</v>
      </c>
      <c r="K26" s="86">
        <v>173.12047923924422</v>
      </c>
      <c r="L26" s="86">
        <v>28.389981150075577</v>
      </c>
      <c r="M26" s="86">
        <v>2092.1621065624358</v>
      </c>
      <c r="N26" s="86">
        <v>2307.9994011677227</v>
      </c>
      <c r="U26" s="19">
        <f t="shared" si="0"/>
        <v>0</v>
      </c>
      <c r="V26" s="18">
        <f t="shared" si="1"/>
        <v>2521.9617717459141</v>
      </c>
      <c r="W26" s="18">
        <f t="shared" si="2"/>
        <v>122.29288946236363</v>
      </c>
      <c r="X26" s="18">
        <f t="shared" si="3"/>
        <v>6.0072392921726703</v>
      </c>
      <c r="Y26" s="18">
        <f t="shared" si="4"/>
        <v>2056.2700408541632</v>
      </c>
      <c r="Z26" s="18">
        <f t="shared" si="5"/>
        <v>2182.1286937978839</v>
      </c>
      <c r="AA26" s="88"/>
      <c r="AB26" s="4"/>
    </row>
    <row r="27" spans="1:28" ht="14.5" x14ac:dyDescent="0.35">
      <c r="A27" s="49" t="s">
        <v>121</v>
      </c>
      <c r="B27" s="23" t="s">
        <v>19</v>
      </c>
      <c r="C27" s="23" t="s">
        <v>326</v>
      </c>
      <c r="D27" s="44"/>
      <c r="E27" s="44"/>
      <c r="F27" s="44">
        <v>42771</v>
      </c>
      <c r="G27" s="32">
        <v>0.92152777777777783</v>
      </c>
      <c r="H27" s="18">
        <v>44.119906611075514</v>
      </c>
      <c r="I27" s="86">
        <v>35.258245493291064</v>
      </c>
      <c r="J27" s="86">
        <v>2956.2500000000005</v>
      </c>
      <c r="K27" s="86">
        <v>208.35354159697988</v>
      </c>
      <c r="L27" s="86">
        <v>28.13421555412895</v>
      </c>
      <c r="M27" s="86">
        <v>2392.5118288418025</v>
      </c>
      <c r="N27" s="86">
        <v>2579.9690603323515</v>
      </c>
      <c r="U27" s="19">
        <f t="shared" si="0"/>
        <v>0</v>
      </c>
      <c r="V27" s="18">
        <f t="shared" si="1"/>
        <v>2893.836771745915</v>
      </c>
      <c r="W27" s="18">
        <f t="shared" si="2"/>
        <v>157.52595182009929</v>
      </c>
      <c r="X27" s="18">
        <f t="shared" si="3"/>
        <v>5.7514736962260429</v>
      </c>
      <c r="Y27" s="18">
        <f t="shared" si="4"/>
        <v>2356.6197631335299</v>
      </c>
      <c r="Z27" s="18">
        <f t="shared" si="5"/>
        <v>2454.0983529625128</v>
      </c>
      <c r="AA27" s="88"/>
      <c r="AB27" s="4"/>
    </row>
    <row r="28" spans="1:28" ht="14.5" x14ac:dyDescent="0.35">
      <c r="A28" s="49" t="s">
        <v>127</v>
      </c>
      <c r="B28" s="23" t="s">
        <v>19</v>
      </c>
      <c r="C28" s="23" t="s">
        <v>326</v>
      </c>
      <c r="D28" s="23"/>
      <c r="E28" s="23"/>
      <c r="F28" s="44">
        <v>42776</v>
      </c>
      <c r="G28" s="32">
        <v>0.62569444444444444</v>
      </c>
      <c r="H28" s="34">
        <v>6.2421207759604052</v>
      </c>
      <c r="I28" s="86">
        <v>355.96724650026653</v>
      </c>
      <c r="J28" s="86">
        <v>3962.5</v>
      </c>
      <c r="K28" s="86">
        <v>343.19612592905452</v>
      </c>
      <c r="L28" s="86">
        <v>25.065028402769428</v>
      </c>
      <c r="M28" s="86">
        <v>3176.301172598231</v>
      </c>
      <c r="N28" s="86">
        <v>3318.5288687060229</v>
      </c>
      <c r="U28" s="19">
        <f t="shared" si="0"/>
        <v>297.96724650026653</v>
      </c>
      <c r="V28" s="18">
        <f t="shared" si="1"/>
        <v>3900.0867717459146</v>
      </c>
      <c r="W28" s="18">
        <f t="shared" si="2"/>
        <v>292.36853615217393</v>
      </c>
      <c r="X28" s="18">
        <f t="shared" si="3"/>
        <v>2.6822865448665212</v>
      </c>
      <c r="Y28" s="18">
        <f t="shared" si="4"/>
        <v>3140.4091068899584</v>
      </c>
      <c r="Z28" s="18">
        <f t="shared" si="5"/>
        <v>3192.6581613361841</v>
      </c>
      <c r="AA28" s="88"/>
      <c r="AB28" s="4"/>
    </row>
    <row r="29" spans="1:28" ht="14.5" x14ac:dyDescent="0.35">
      <c r="A29" s="49" t="s">
        <v>132</v>
      </c>
      <c r="B29" s="23" t="s">
        <v>19</v>
      </c>
      <c r="C29" s="23" t="s">
        <v>326</v>
      </c>
      <c r="D29" s="23"/>
      <c r="E29" s="23"/>
      <c r="F29" s="44">
        <v>42802</v>
      </c>
      <c r="G29" s="32">
        <v>0.60555555555555551</v>
      </c>
      <c r="H29" s="18">
        <v>15.074704656893447</v>
      </c>
      <c r="I29" s="86">
        <v>36.668575313022707</v>
      </c>
      <c r="J29" s="86">
        <v>4217.1875000000009</v>
      </c>
      <c r="K29" s="86">
        <v>320.14239376905471</v>
      </c>
      <c r="L29" s="86">
        <v>26.343856382502562</v>
      </c>
      <c r="M29" s="86">
        <v>3270.9319070150173</v>
      </c>
      <c r="N29" s="86">
        <v>3395.8780378262381</v>
      </c>
      <c r="U29" s="19">
        <f t="shared" si="0"/>
        <v>0</v>
      </c>
      <c r="V29" s="18">
        <f t="shared" si="1"/>
        <v>4154.7742717459159</v>
      </c>
      <c r="W29" s="18">
        <f t="shared" si="2"/>
        <v>269.31480399217412</v>
      </c>
      <c r="X29" s="18">
        <f t="shared" si="3"/>
        <v>3.9611145245996546</v>
      </c>
      <c r="Y29" s="18">
        <f t="shared" si="4"/>
        <v>3235.0398413067446</v>
      </c>
      <c r="Z29" s="18">
        <f t="shared" si="5"/>
        <v>3270.0073304563994</v>
      </c>
      <c r="AA29" s="88"/>
      <c r="AB29" s="4"/>
    </row>
    <row r="30" spans="1:28" ht="14.5" x14ac:dyDescent="0.35">
      <c r="A30" s="49" t="s">
        <v>135</v>
      </c>
      <c r="B30" s="23" t="s">
        <v>19</v>
      </c>
      <c r="C30" s="23" t="s">
        <v>326</v>
      </c>
      <c r="D30" s="44"/>
      <c r="E30" s="44"/>
      <c r="F30" s="44">
        <v>42816</v>
      </c>
      <c r="G30" s="32">
        <v>0.47500000000000003</v>
      </c>
      <c r="H30" s="34">
        <v>1.5093977975159527</v>
      </c>
      <c r="I30" s="86">
        <v>40.33543284432497</v>
      </c>
      <c r="J30" s="86">
        <v>4500</v>
      </c>
      <c r="K30" s="86">
        <v>378.86416436528077</v>
      </c>
      <c r="L30" s="86">
        <v>26.088090786555938</v>
      </c>
      <c r="M30" s="86">
        <v>3328.53322361654</v>
      </c>
      <c r="N30" s="86">
        <v>3493.1882828484449</v>
      </c>
      <c r="U30" s="19">
        <f t="shared" si="0"/>
        <v>0</v>
      </c>
      <c r="V30" s="18">
        <f t="shared" si="1"/>
        <v>4437.586771745915</v>
      </c>
      <c r="W30" s="18">
        <f t="shared" si="2"/>
        <v>328.03657458840019</v>
      </c>
      <c r="X30" s="18">
        <f t="shared" si="3"/>
        <v>3.7053489286530308</v>
      </c>
      <c r="Y30" s="18">
        <f t="shared" si="4"/>
        <v>3292.6411579082674</v>
      </c>
      <c r="Z30" s="18">
        <f t="shared" si="5"/>
        <v>3367.3175754786062</v>
      </c>
      <c r="AA30" s="88"/>
      <c r="AB30" s="4"/>
    </row>
    <row r="31" spans="1:28" ht="14.5" x14ac:dyDescent="0.35">
      <c r="A31" s="42" t="s">
        <v>143</v>
      </c>
      <c r="B31" s="23" t="s">
        <v>19</v>
      </c>
      <c r="C31" s="23" t="s">
        <v>326</v>
      </c>
      <c r="D31" s="23">
        <v>44.160980000000002</v>
      </c>
      <c r="E31" s="43">
        <v>6.3240299999999996</v>
      </c>
      <c r="F31" s="44">
        <v>42820</v>
      </c>
      <c r="G31" s="32">
        <v>0.73749999999999993</v>
      </c>
      <c r="H31" s="18">
        <v>12.104278737353235</v>
      </c>
      <c r="I31" s="86">
        <v>38.502004078673835</v>
      </c>
      <c r="J31" s="86">
        <v>4384.375</v>
      </c>
      <c r="K31" s="86">
        <v>371.03459495245056</v>
      </c>
      <c r="L31" s="86">
        <v>29.413043533862083</v>
      </c>
      <c r="M31" s="86">
        <v>3447.8502365768368</v>
      </c>
      <c r="N31" s="86">
        <v>3448.2758620689647</v>
      </c>
      <c r="U31" s="19">
        <f t="shared" si="0"/>
        <v>0</v>
      </c>
      <c r="V31" s="18">
        <f t="shared" si="1"/>
        <v>4321.961771745915</v>
      </c>
      <c r="W31" s="18">
        <f t="shared" si="2"/>
        <v>320.20700517556998</v>
      </c>
      <c r="X31" s="18">
        <f t="shared" si="3"/>
        <v>7.0303016759591763</v>
      </c>
      <c r="Y31" s="18">
        <f t="shared" si="4"/>
        <v>3411.9581708685641</v>
      </c>
      <c r="Z31" s="18">
        <f t="shared" si="5"/>
        <v>3322.4051546991259</v>
      </c>
      <c r="AA31" s="88"/>
      <c r="AB31" s="3"/>
    </row>
    <row r="32" spans="1:28" ht="14.5" x14ac:dyDescent="0.35">
      <c r="A32" s="42" t="s">
        <v>155</v>
      </c>
      <c r="B32" s="23" t="s">
        <v>19</v>
      </c>
      <c r="C32" s="23" t="s">
        <v>323</v>
      </c>
      <c r="D32" s="23">
        <v>44.16095</v>
      </c>
      <c r="E32" s="52">
        <v>6.3240999999999996</v>
      </c>
      <c r="F32" s="44">
        <v>42823</v>
      </c>
      <c r="G32" s="23" t="s">
        <v>324</v>
      </c>
      <c r="H32" s="23" t="s">
        <v>324</v>
      </c>
      <c r="I32" s="86">
        <v>42.027828628002943</v>
      </c>
      <c r="J32" s="86">
        <v>4456.25</v>
      </c>
      <c r="K32" s="86">
        <v>401.48292044679005</v>
      </c>
      <c r="L32" s="86">
        <v>30.947637109541844</v>
      </c>
      <c r="M32" s="86">
        <v>3382.0201604608105</v>
      </c>
      <c r="N32" s="86">
        <v>3398.3731723139872</v>
      </c>
      <c r="U32" s="19">
        <f t="shared" si="0"/>
        <v>0</v>
      </c>
      <c r="V32" s="18">
        <f t="shared" si="1"/>
        <v>4393.836771745915</v>
      </c>
      <c r="W32" s="18">
        <f t="shared" si="2"/>
        <v>350.65533066990946</v>
      </c>
      <c r="X32" s="18">
        <f t="shared" si="3"/>
        <v>8.5648952516389372</v>
      </c>
      <c r="Y32" s="18">
        <f t="shared" si="4"/>
        <v>3346.1280947525379</v>
      </c>
      <c r="Z32" s="18">
        <f t="shared" si="5"/>
        <v>3272.5024649441484</v>
      </c>
      <c r="AA32" s="88"/>
      <c r="AB32" s="3"/>
    </row>
    <row r="33" spans="1:28" ht="14.5" x14ac:dyDescent="0.35">
      <c r="A33" s="42" t="s">
        <v>157</v>
      </c>
      <c r="B33" s="23" t="s">
        <v>158</v>
      </c>
      <c r="C33" s="23" t="s">
        <v>15</v>
      </c>
      <c r="D33" s="52">
        <v>44.161299999999997</v>
      </c>
      <c r="E33" s="23">
        <v>6.3244100000000003</v>
      </c>
      <c r="F33" s="44">
        <v>42824</v>
      </c>
      <c r="G33" s="23" t="s">
        <v>324</v>
      </c>
      <c r="H33" s="23" t="s">
        <v>324</v>
      </c>
      <c r="I33" s="86">
        <v>300.11818563889352</v>
      </c>
      <c r="J33" s="86">
        <v>9640.625</v>
      </c>
      <c r="K33" s="86">
        <v>4791.2615045735556</v>
      </c>
      <c r="L33" s="86">
        <v>80.566162723187446</v>
      </c>
      <c r="M33" s="86">
        <v>5068.9158609339647</v>
      </c>
      <c r="N33" s="86">
        <v>4329.0583362443231</v>
      </c>
      <c r="U33" s="19">
        <f t="shared" si="0"/>
        <v>242.11818563889352</v>
      </c>
      <c r="V33" s="18">
        <f t="shared" si="1"/>
        <v>9578.211771745915</v>
      </c>
      <c r="W33" s="18">
        <f t="shared" si="2"/>
        <v>4740.4339147966748</v>
      </c>
      <c r="X33" s="18">
        <f t="shared" si="3"/>
        <v>58.183420865284539</v>
      </c>
      <c r="Y33" s="18">
        <f t="shared" si="4"/>
        <v>5033.0237952256921</v>
      </c>
      <c r="Z33" s="18">
        <f t="shared" si="5"/>
        <v>4203.1876288744843</v>
      </c>
      <c r="AA33" s="88"/>
      <c r="AB33" s="3"/>
    </row>
    <row r="34" spans="1:28" ht="14.5" x14ac:dyDescent="0.35">
      <c r="A34" s="48" t="s">
        <v>165</v>
      </c>
      <c r="B34" s="23" t="s">
        <v>19</v>
      </c>
      <c r="C34" s="23" t="s">
        <v>326</v>
      </c>
      <c r="D34" s="44"/>
      <c r="E34" s="44"/>
      <c r="F34" s="44">
        <v>42836</v>
      </c>
      <c r="G34" s="32">
        <v>0.29236111111111113</v>
      </c>
      <c r="H34" s="34">
        <v>2.1327816479702157</v>
      </c>
      <c r="I34" s="86">
        <v>47.38708194298318</v>
      </c>
      <c r="J34" s="86">
        <v>4575</v>
      </c>
      <c r="K34" s="86">
        <v>373.20947534490341</v>
      </c>
      <c r="L34" s="86">
        <v>27.622684362235699</v>
      </c>
      <c r="M34" s="86">
        <v>3357.3338819173005</v>
      </c>
      <c r="N34" s="86">
        <v>3817.5557662558012</v>
      </c>
      <c r="U34" s="19">
        <f t="shared" si="0"/>
        <v>0</v>
      </c>
      <c r="V34" s="18">
        <f t="shared" si="1"/>
        <v>4512.586771745915</v>
      </c>
      <c r="W34" s="18">
        <f t="shared" si="2"/>
        <v>322.38188556802282</v>
      </c>
      <c r="X34" s="18">
        <f t="shared" si="3"/>
        <v>5.2399425043327916</v>
      </c>
      <c r="Y34" s="18">
        <f t="shared" si="4"/>
        <v>3321.4418162090278</v>
      </c>
      <c r="Z34" s="18">
        <f t="shared" si="5"/>
        <v>3691.6850588859625</v>
      </c>
      <c r="AA34" s="88"/>
      <c r="AB34" s="5"/>
    </row>
    <row r="35" spans="1:28" ht="14.5" x14ac:dyDescent="0.35">
      <c r="A35" s="49" t="s">
        <v>168</v>
      </c>
      <c r="B35" s="23" t="s">
        <v>19</v>
      </c>
      <c r="C35" s="23" t="s">
        <v>326</v>
      </c>
      <c r="D35" s="44"/>
      <c r="E35" s="44"/>
      <c r="F35" s="44">
        <v>42853</v>
      </c>
      <c r="G35" s="32">
        <v>0.29166666666666669</v>
      </c>
      <c r="H35" s="22">
        <v>0.7547072890091896</v>
      </c>
      <c r="I35" s="86">
        <v>79.824667796810971</v>
      </c>
      <c r="J35" s="86">
        <v>6506.2499999999991</v>
      </c>
      <c r="K35" s="86">
        <v>2731.6497729207385</v>
      </c>
      <c r="L35" s="86">
        <v>53.199243956898378</v>
      </c>
      <c r="M35" s="86">
        <v>3632.997325653158</v>
      </c>
      <c r="N35" s="86">
        <v>3650.3817555766254</v>
      </c>
      <c r="U35" s="19">
        <f t="shared" si="0"/>
        <v>21.824667796810971</v>
      </c>
      <c r="V35" s="18">
        <f t="shared" si="1"/>
        <v>6443.8367717459141</v>
      </c>
      <c r="W35" s="18">
        <f t="shared" si="2"/>
        <v>2680.8221831438577</v>
      </c>
      <c r="X35" s="18">
        <f t="shared" si="3"/>
        <v>30.816502098995471</v>
      </c>
      <c r="Y35" s="18">
        <f t="shared" si="4"/>
        <v>3597.1052599448853</v>
      </c>
      <c r="Z35" s="18">
        <f t="shared" si="5"/>
        <v>3524.5110482067867</v>
      </c>
      <c r="AA35" s="88"/>
      <c r="AB35" s="4"/>
    </row>
    <row r="36" spans="1:28" ht="14.5" x14ac:dyDescent="0.35">
      <c r="A36" s="49" t="s">
        <v>177</v>
      </c>
      <c r="B36" s="23" t="s">
        <v>19</v>
      </c>
      <c r="C36" s="23" t="s">
        <v>326</v>
      </c>
      <c r="D36" s="44"/>
      <c r="E36" s="44"/>
      <c r="F36" s="44">
        <v>42870</v>
      </c>
      <c r="G36" s="32">
        <v>0.51180555555555551</v>
      </c>
      <c r="H36" s="34">
        <v>1.6499673529360499</v>
      </c>
      <c r="I36" s="86">
        <v>47.105015979036857</v>
      </c>
      <c r="J36" s="86">
        <v>4456.25</v>
      </c>
      <c r="K36" s="86">
        <v>411.48737025207305</v>
      </c>
      <c r="L36" s="86">
        <v>31.203402705488472</v>
      </c>
      <c r="M36" s="86">
        <v>3421.1067681547011</v>
      </c>
      <c r="N36" s="86">
        <v>3627.9255451868848</v>
      </c>
      <c r="U36" s="19">
        <f t="shared" si="0"/>
        <v>0</v>
      </c>
      <c r="V36" s="18">
        <f t="shared" si="1"/>
        <v>4393.836771745915</v>
      </c>
      <c r="W36" s="18">
        <f t="shared" si="2"/>
        <v>360.65978047519246</v>
      </c>
      <c r="X36" s="18">
        <f t="shared" si="3"/>
        <v>8.8206608475855646</v>
      </c>
      <c r="Y36" s="18">
        <f t="shared" si="4"/>
        <v>3385.2147024464284</v>
      </c>
      <c r="Z36" s="18">
        <f t="shared" si="5"/>
        <v>3502.0548378170461</v>
      </c>
      <c r="AA36" s="88"/>
      <c r="AB36" s="4"/>
    </row>
    <row r="37" spans="1:28" ht="14.5" x14ac:dyDescent="0.35">
      <c r="A37" s="48" t="s">
        <v>180</v>
      </c>
      <c r="B37" s="23" t="s">
        <v>19</v>
      </c>
      <c r="C37" s="23" t="s">
        <v>326</v>
      </c>
      <c r="D37" s="44"/>
      <c r="E37" s="44"/>
      <c r="F37" s="44">
        <v>42887</v>
      </c>
      <c r="G37" s="32">
        <v>0.33333333333333331</v>
      </c>
      <c r="H37" s="22">
        <v>0.57666027613630566</v>
      </c>
      <c r="I37" s="86">
        <v>45.69468615930522</v>
      </c>
      <c r="J37" s="86">
        <v>4412.5</v>
      </c>
      <c r="K37" s="86">
        <v>418.88196358641261</v>
      </c>
      <c r="L37" s="86">
        <v>28.901512341968829</v>
      </c>
      <c r="M37" s="86">
        <v>3238.016868957005</v>
      </c>
      <c r="N37" s="86">
        <v>3642.8963521133787</v>
      </c>
      <c r="U37" s="19">
        <f t="shared" si="0"/>
        <v>0</v>
      </c>
      <c r="V37" s="18">
        <f t="shared" si="1"/>
        <v>4350.086771745915</v>
      </c>
      <c r="W37" s="18">
        <f t="shared" si="2"/>
        <v>368.05437380953202</v>
      </c>
      <c r="X37" s="18">
        <f t="shared" si="3"/>
        <v>6.5187704840659215</v>
      </c>
      <c r="Y37" s="18">
        <f t="shared" si="4"/>
        <v>3202.1248032487324</v>
      </c>
      <c r="Z37" s="18">
        <f t="shared" si="5"/>
        <v>3517.0256447435399</v>
      </c>
      <c r="AA37" s="88"/>
      <c r="AB37" s="5"/>
    </row>
    <row r="38" spans="1:28" ht="14.5" x14ac:dyDescent="0.35">
      <c r="A38" s="49" t="s">
        <v>182</v>
      </c>
      <c r="B38" s="23" t="s">
        <v>19</v>
      </c>
      <c r="C38" s="23" t="s">
        <v>326</v>
      </c>
      <c r="D38" s="44"/>
      <c r="E38" s="44"/>
      <c r="F38" s="44">
        <v>42898</v>
      </c>
      <c r="G38" s="32">
        <v>0.5</v>
      </c>
      <c r="H38" s="22">
        <v>0.34917616941366431</v>
      </c>
      <c r="I38" s="86">
        <v>47.38708194298318</v>
      </c>
      <c r="J38" s="86">
        <v>4387.4999999999991</v>
      </c>
      <c r="K38" s="86">
        <v>435.84603064754452</v>
      </c>
      <c r="L38" s="86">
        <v>33.761058664954739</v>
      </c>
      <c r="M38" s="86">
        <v>3431.3927175478298</v>
      </c>
      <c r="N38" s="86">
        <v>3725.2357902090926</v>
      </c>
      <c r="U38" s="19">
        <f t="shared" si="0"/>
        <v>0</v>
      </c>
      <c r="V38" s="18">
        <f t="shared" si="1"/>
        <v>4325.0867717459141</v>
      </c>
      <c r="W38" s="18">
        <f t="shared" si="2"/>
        <v>385.01844087066394</v>
      </c>
      <c r="X38" s="18">
        <f t="shared" si="3"/>
        <v>11.378316807051831</v>
      </c>
      <c r="Y38" s="18">
        <f t="shared" si="4"/>
        <v>3395.5006518395571</v>
      </c>
      <c r="Z38" s="18">
        <f t="shared" si="5"/>
        <v>3599.3650828392538</v>
      </c>
      <c r="AA38" s="88"/>
      <c r="AB38" s="4"/>
    </row>
    <row r="39" spans="1:28" ht="14.5" x14ac:dyDescent="0.35">
      <c r="A39" s="48" t="s">
        <v>221</v>
      </c>
      <c r="B39" s="44" t="s">
        <v>19</v>
      </c>
      <c r="C39" s="23" t="s">
        <v>326</v>
      </c>
      <c r="D39" s="44"/>
      <c r="E39" s="44"/>
      <c r="F39" s="44">
        <v>43080</v>
      </c>
      <c r="G39" s="32">
        <v>0.41111111111111115</v>
      </c>
      <c r="H39" s="18">
        <v>48.048705312772682</v>
      </c>
      <c r="I39" s="86">
        <v>111.69812172274608</v>
      </c>
      <c r="J39" s="86">
        <v>2012.5000000000002</v>
      </c>
      <c r="K39" s="86">
        <v>122.66325413433887</v>
      </c>
      <c r="L39" s="86">
        <v>80.821928319134088</v>
      </c>
      <c r="M39" s="86">
        <v>1267.2289652334912</v>
      </c>
      <c r="N39" s="86">
        <v>1492.0904236738359</v>
      </c>
      <c r="U39" s="19">
        <f t="shared" si="0"/>
        <v>53.69812172274608</v>
      </c>
      <c r="V39" s="18">
        <f t="shared" si="1"/>
        <v>1950.086771745915</v>
      </c>
      <c r="W39" s="18">
        <f t="shared" si="2"/>
        <v>71.835664357458285</v>
      </c>
      <c r="X39" s="18">
        <f t="shared" si="3"/>
        <v>58.439186461231181</v>
      </c>
      <c r="Y39" s="18">
        <f t="shared" si="4"/>
        <v>1231.3368995252185</v>
      </c>
      <c r="Z39" s="18">
        <f t="shared" si="5"/>
        <v>1366.2197163039971</v>
      </c>
      <c r="AA39" s="88"/>
      <c r="AB39" s="1"/>
    </row>
    <row r="40" spans="1:28" ht="14.5" x14ac:dyDescent="0.35">
      <c r="A40" s="48" t="s">
        <v>222</v>
      </c>
      <c r="B40" s="44" t="s">
        <v>19</v>
      </c>
      <c r="C40" s="23" t="s">
        <v>326</v>
      </c>
      <c r="D40" s="44"/>
      <c r="E40" s="44"/>
      <c r="F40" s="44">
        <v>43080</v>
      </c>
      <c r="G40" s="32">
        <v>0.59861111111111109</v>
      </c>
      <c r="H40" s="18">
        <v>101.9428589013814</v>
      </c>
      <c r="I40" s="86">
        <v>71.644754842367433</v>
      </c>
      <c r="J40" s="86">
        <v>1690.625</v>
      </c>
      <c r="K40" s="86">
        <v>76.555789814339164</v>
      </c>
      <c r="L40" s="86">
        <v>42.712854523086676</v>
      </c>
      <c r="M40" s="86">
        <v>1090.3106356716726</v>
      </c>
      <c r="N40" s="86">
        <v>1287.4893956784269</v>
      </c>
      <c r="U40" s="19">
        <f t="shared" si="0"/>
        <v>13.644754842367433</v>
      </c>
      <c r="V40" s="18">
        <f t="shared" si="1"/>
        <v>1628.2117717459148</v>
      </c>
      <c r="W40" s="18">
        <f t="shared" si="2"/>
        <v>25.728200037458571</v>
      </c>
      <c r="X40" s="18">
        <f t="shared" si="3"/>
        <v>20.330112665183769</v>
      </c>
      <c r="Y40" s="18">
        <f t="shared" si="4"/>
        <v>1054.4185699633999</v>
      </c>
      <c r="Z40" s="18">
        <f t="shared" si="5"/>
        <v>1161.6186883085882</v>
      </c>
      <c r="AA40" s="88"/>
      <c r="AB40" s="1"/>
    </row>
    <row r="41" spans="1:28" ht="14.5" x14ac:dyDescent="0.35">
      <c r="A41" s="48" t="s">
        <v>223</v>
      </c>
      <c r="B41" s="44" t="s">
        <v>19</v>
      </c>
      <c r="C41" s="23" t="s">
        <v>326</v>
      </c>
      <c r="D41" s="44"/>
      <c r="E41" s="44"/>
      <c r="F41" s="44">
        <v>43080</v>
      </c>
      <c r="G41" s="32">
        <v>0.86944444444444446</v>
      </c>
      <c r="H41" s="18">
        <v>65.652214858885813</v>
      </c>
      <c r="I41" s="86">
        <v>80.811898670623123</v>
      </c>
      <c r="J41" s="86">
        <v>1943.7500000000002</v>
      </c>
      <c r="K41" s="86">
        <v>100.47947413132015</v>
      </c>
      <c r="L41" s="86">
        <v>36.574480220367633</v>
      </c>
      <c r="M41" s="86">
        <v>1324.8302818350135</v>
      </c>
      <c r="N41" s="86">
        <v>1541.9931134288138</v>
      </c>
      <c r="U41" s="19">
        <f t="shared" si="0"/>
        <v>22.811898670623123</v>
      </c>
      <c r="V41" s="18">
        <f t="shared" si="1"/>
        <v>1881.336771745915</v>
      </c>
      <c r="W41" s="18">
        <f t="shared" si="2"/>
        <v>49.651884354439552</v>
      </c>
      <c r="X41" s="18">
        <f t="shared" si="3"/>
        <v>14.191738362464726</v>
      </c>
      <c r="Y41" s="18">
        <f t="shared" si="4"/>
        <v>1288.9382161267408</v>
      </c>
      <c r="Z41" s="18">
        <f t="shared" si="5"/>
        <v>1416.122406058975</v>
      </c>
      <c r="AA41" s="88"/>
      <c r="AB41" s="1"/>
    </row>
    <row r="42" spans="1:28" ht="14.5" x14ac:dyDescent="0.35">
      <c r="A42" s="48" t="s">
        <v>227</v>
      </c>
      <c r="B42" s="23" t="s">
        <v>19</v>
      </c>
      <c r="C42" s="23" t="s">
        <v>326</v>
      </c>
      <c r="D42" s="44"/>
      <c r="E42" s="44"/>
      <c r="F42" s="44">
        <v>43104</v>
      </c>
      <c r="G42" s="32">
        <v>0.375</v>
      </c>
      <c r="H42" s="18">
        <v>32.464389575937325</v>
      </c>
      <c r="I42" s="86">
        <v>80.67086568864994</v>
      </c>
      <c r="J42" s="86">
        <v>4090.625</v>
      </c>
      <c r="K42" s="86">
        <v>247.06641258264</v>
      </c>
      <c r="L42" s="86">
        <v>29.413043533862083</v>
      </c>
      <c r="M42" s="86">
        <v>2711.3762600288005</v>
      </c>
      <c r="N42" s="86">
        <v>2891.8608713009635</v>
      </c>
      <c r="U42" s="19">
        <f t="shared" si="0"/>
        <v>22.67086568864994</v>
      </c>
      <c r="V42" s="18">
        <f t="shared" si="1"/>
        <v>4028.2117717459146</v>
      </c>
      <c r="W42" s="18">
        <f t="shared" si="2"/>
        <v>196.23882280575941</v>
      </c>
      <c r="X42" s="18">
        <f t="shared" si="3"/>
        <v>7.0303016759591763</v>
      </c>
      <c r="Y42" s="18">
        <f t="shared" si="4"/>
        <v>2675.4841943205279</v>
      </c>
      <c r="Z42" s="18">
        <f t="shared" si="5"/>
        <v>2765.9901639311247</v>
      </c>
      <c r="AA42" s="88"/>
      <c r="AB42" s="1"/>
    </row>
    <row r="43" spans="1:28" ht="14.5" x14ac:dyDescent="0.35">
      <c r="A43" s="48" t="s">
        <v>291</v>
      </c>
      <c r="B43" s="23" t="s">
        <v>19</v>
      </c>
      <c r="C43" s="23" t="s">
        <v>326</v>
      </c>
      <c r="D43" s="52">
        <v>44.161070000000002</v>
      </c>
      <c r="E43" s="52">
        <v>6.3241399999999999</v>
      </c>
      <c r="F43" s="44">
        <v>43150</v>
      </c>
      <c r="G43" s="32">
        <v>0.60416666666666663</v>
      </c>
      <c r="H43" s="34">
        <v>3.5878908830031033</v>
      </c>
      <c r="I43" s="86">
        <v>49.07947772666116</v>
      </c>
      <c r="J43" s="86">
        <v>5375</v>
      </c>
      <c r="K43" s="86">
        <v>416.70708319395976</v>
      </c>
      <c r="L43" s="86">
        <v>25.065028402769428</v>
      </c>
      <c r="M43" s="86">
        <v>3608.3110471096479</v>
      </c>
      <c r="N43" s="86">
        <v>3702.779579819352</v>
      </c>
      <c r="U43" s="19">
        <f t="shared" si="0"/>
        <v>0</v>
      </c>
      <c r="V43" s="18">
        <f t="shared" si="1"/>
        <v>5312.586771745915</v>
      </c>
      <c r="W43" s="18">
        <f t="shared" si="2"/>
        <v>365.87949341707917</v>
      </c>
      <c r="X43" s="18">
        <f t="shared" si="3"/>
        <v>2.6822865448665212</v>
      </c>
      <c r="Y43" s="18">
        <f t="shared" si="4"/>
        <v>3572.4189814013753</v>
      </c>
      <c r="Z43" s="18">
        <f t="shared" si="5"/>
        <v>3576.9088724495132</v>
      </c>
      <c r="AA43" s="88"/>
      <c r="AB43" s="1"/>
    </row>
    <row r="44" spans="1:28" ht="14.5" x14ac:dyDescent="0.35">
      <c r="A44" s="48" t="s">
        <v>243</v>
      </c>
      <c r="B44" s="44" t="s">
        <v>19</v>
      </c>
      <c r="C44" s="23" t="s">
        <v>326</v>
      </c>
      <c r="D44" s="44"/>
      <c r="E44" s="44"/>
      <c r="F44" s="44">
        <v>43170</v>
      </c>
      <c r="G44" s="32">
        <v>0.52083333333333337</v>
      </c>
      <c r="H44" s="18">
        <v>40.283593738313769</v>
      </c>
      <c r="I44" s="86">
        <v>35.072081957086482</v>
      </c>
      <c r="J44" s="86">
        <v>3757.21875</v>
      </c>
      <c r="K44" s="86">
        <v>231.30722925892692</v>
      </c>
      <c r="L44" s="86">
        <v>24.97551044418811</v>
      </c>
      <c r="M44" s="86">
        <v>2617.6753754371525</v>
      </c>
      <c r="N44" s="86">
        <v>2690.0843355456855</v>
      </c>
      <c r="U44" s="19">
        <f t="shared" si="0"/>
        <v>0</v>
      </c>
      <c r="V44" s="18">
        <f t="shared" si="1"/>
        <v>3694.8055217459146</v>
      </c>
      <c r="W44" s="18">
        <f t="shared" si="2"/>
        <v>180.47963948204634</v>
      </c>
      <c r="X44" s="18">
        <f t="shared" si="3"/>
        <v>2.592768586285203</v>
      </c>
      <c r="Y44" s="18">
        <f t="shared" si="4"/>
        <v>2581.7833097288799</v>
      </c>
      <c r="Z44" s="18">
        <f t="shared" si="5"/>
        <v>2564.2136281758467</v>
      </c>
      <c r="AA44" s="88"/>
      <c r="AB44" s="1"/>
    </row>
    <row r="45" spans="1:28" ht="14.5" x14ac:dyDescent="0.35">
      <c r="A45" s="48" t="s">
        <v>244</v>
      </c>
      <c r="B45" s="44" t="s">
        <v>19</v>
      </c>
      <c r="C45" s="23" t="s">
        <v>326</v>
      </c>
      <c r="D45" s="44"/>
      <c r="E45" s="44"/>
      <c r="F45" s="44">
        <v>43170</v>
      </c>
      <c r="G45" s="32">
        <v>0.65972222222222221</v>
      </c>
      <c r="H45" s="18">
        <v>44.736428477180546</v>
      </c>
      <c r="I45" s="86">
        <v>36.02828557486454</v>
      </c>
      <c r="J45" s="86">
        <v>3852.21875</v>
      </c>
      <c r="K45" s="86">
        <v>215.52194737050434</v>
      </c>
      <c r="L45" s="86">
        <v>24.916684357120385</v>
      </c>
      <c r="M45" s="86">
        <v>2628.4056778440654</v>
      </c>
      <c r="N45" s="86">
        <v>2734.0935176406006</v>
      </c>
      <c r="U45" s="19">
        <f t="shared" si="0"/>
        <v>0</v>
      </c>
      <c r="V45" s="18">
        <f t="shared" si="1"/>
        <v>3789.8055217459146</v>
      </c>
      <c r="W45" s="18">
        <f t="shared" si="2"/>
        <v>164.69435759362375</v>
      </c>
      <c r="X45" s="18">
        <f t="shared" si="3"/>
        <v>2.5339424992174777</v>
      </c>
      <c r="Y45" s="18">
        <f t="shared" si="4"/>
        <v>2592.5136121357928</v>
      </c>
      <c r="Z45" s="18">
        <f t="shared" si="5"/>
        <v>2608.2228102707618</v>
      </c>
      <c r="AA45" s="88"/>
      <c r="AB45" s="1"/>
    </row>
    <row r="46" spans="1:28" ht="14.5" x14ac:dyDescent="0.35">
      <c r="A46" s="48" t="s">
        <v>245</v>
      </c>
      <c r="B46" s="44" t="s">
        <v>19</v>
      </c>
      <c r="C46" s="23" t="s">
        <v>326</v>
      </c>
      <c r="D46" s="44"/>
      <c r="E46" s="44"/>
      <c r="F46" s="44">
        <v>43170</v>
      </c>
      <c r="G46" s="32">
        <v>0.67986111111111114</v>
      </c>
      <c r="H46" s="18">
        <v>40.283593738313769</v>
      </c>
      <c r="I46" s="86">
        <v>36.358302752681738</v>
      </c>
      <c r="J46" s="86">
        <v>3832.9375</v>
      </c>
      <c r="K46" s="86">
        <v>225.3611062659609</v>
      </c>
      <c r="L46" s="86">
        <v>25.522848819513893</v>
      </c>
      <c r="M46" s="86">
        <v>2711.804155523555</v>
      </c>
      <c r="N46" s="86">
        <v>2863.3315035680425</v>
      </c>
      <c r="U46" s="19">
        <f t="shared" si="0"/>
        <v>0</v>
      </c>
      <c r="V46" s="18">
        <f t="shared" si="1"/>
        <v>3770.5242717459146</v>
      </c>
      <c r="W46" s="18">
        <f t="shared" si="2"/>
        <v>174.53351648908031</v>
      </c>
      <c r="X46" s="18">
        <f t="shared" si="3"/>
        <v>3.1401069616109858</v>
      </c>
      <c r="Y46" s="18">
        <f t="shared" si="4"/>
        <v>2675.9120898152823</v>
      </c>
      <c r="Z46" s="18">
        <f t="shared" si="5"/>
        <v>2737.4607961982038</v>
      </c>
      <c r="AA46" s="88"/>
      <c r="AB46" s="1"/>
    </row>
    <row r="47" spans="1:28" ht="14.5" x14ac:dyDescent="0.35">
      <c r="A47" s="48" t="s">
        <v>249</v>
      </c>
      <c r="B47" s="23" t="s">
        <v>19</v>
      </c>
      <c r="C47" s="23" t="s">
        <v>326</v>
      </c>
      <c r="D47" s="44"/>
      <c r="E47" s="44"/>
      <c r="F47" s="44">
        <v>43199</v>
      </c>
      <c r="G47" s="32">
        <v>0.41666666666666669</v>
      </c>
      <c r="H47" s="22">
        <v>1.1363921039730476</v>
      </c>
      <c r="I47" s="86">
        <v>46.016241358204027</v>
      </c>
      <c r="J47" s="86">
        <v>5152.46875</v>
      </c>
      <c r="K47" s="86">
        <v>319.46818084739431</v>
      </c>
      <c r="L47" s="86">
        <v>26.042052979285543</v>
      </c>
      <c r="M47" s="86">
        <v>3334.4990742645546</v>
      </c>
      <c r="N47" s="86">
        <v>3814.132441738609</v>
      </c>
      <c r="U47" s="19">
        <f t="shared" si="0"/>
        <v>0</v>
      </c>
      <c r="V47" s="18">
        <f t="shared" si="1"/>
        <v>5090.055521745915</v>
      </c>
      <c r="W47" s="18">
        <f t="shared" si="2"/>
        <v>268.64059107051372</v>
      </c>
      <c r="X47" s="18">
        <f t="shared" si="3"/>
        <v>3.6593111213826361</v>
      </c>
      <c r="Y47" s="18">
        <f t="shared" si="4"/>
        <v>3298.6070085562819</v>
      </c>
      <c r="Z47" s="18">
        <f t="shared" si="5"/>
        <v>3688.2617343687702</v>
      </c>
      <c r="AA47" s="88"/>
      <c r="AB47" s="1"/>
    </row>
    <row r="48" spans="1:28" ht="14.5" x14ac:dyDescent="0.35">
      <c r="A48" s="48" t="s">
        <v>257</v>
      </c>
      <c r="B48" s="44" t="s">
        <v>19</v>
      </c>
      <c r="C48" s="23" t="s">
        <v>326</v>
      </c>
      <c r="D48" s="44"/>
      <c r="E48" s="44"/>
      <c r="F48" s="44">
        <v>43202</v>
      </c>
      <c r="G48" s="32">
        <v>0.53333333333333333</v>
      </c>
      <c r="H48" s="18">
        <v>64.13475131735224</v>
      </c>
      <c r="I48" s="86">
        <v>34.586928499098796</v>
      </c>
      <c r="J48" s="86">
        <v>3172.34375</v>
      </c>
      <c r="K48" s="86">
        <v>196.45259608947808</v>
      </c>
      <c r="L48" s="86">
        <v>27.26717018386989</v>
      </c>
      <c r="M48" s="86">
        <v>2350.4258383048759</v>
      </c>
      <c r="N48" s="86">
        <v>2506.6121063925343</v>
      </c>
      <c r="U48" s="19">
        <f t="shared" si="0"/>
        <v>0</v>
      </c>
      <c r="V48" s="18">
        <f t="shared" si="1"/>
        <v>3109.9305217459146</v>
      </c>
      <c r="W48" s="18">
        <f t="shared" si="2"/>
        <v>145.62500631259749</v>
      </c>
      <c r="X48" s="18">
        <f t="shared" si="3"/>
        <v>4.884428325966983</v>
      </c>
      <c r="Y48" s="18">
        <f t="shared" si="4"/>
        <v>2314.5337725966033</v>
      </c>
      <c r="Z48" s="18">
        <f t="shared" si="5"/>
        <v>2380.7413990226955</v>
      </c>
      <c r="AA48" s="88"/>
      <c r="AB48" s="1"/>
    </row>
    <row r="49" spans="1:28" ht="14.5" x14ac:dyDescent="0.35">
      <c r="A49" s="48" t="s">
        <v>258</v>
      </c>
      <c r="B49" s="44" t="s">
        <v>19</v>
      </c>
      <c r="C49" s="23" t="s">
        <v>326</v>
      </c>
      <c r="D49" s="44"/>
      <c r="E49" s="44"/>
      <c r="F49" s="44">
        <v>43202</v>
      </c>
      <c r="G49" s="32">
        <v>0.70000000000000007</v>
      </c>
      <c r="H49" s="18">
        <v>143.49140094529233</v>
      </c>
      <c r="I49" s="86">
        <v>31.092131205803788</v>
      </c>
      <c r="J49" s="86">
        <v>2574.8125</v>
      </c>
      <c r="K49" s="86">
        <v>151.68268321083681</v>
      </c>
      <c r="L49" s="86">
        <v>36.330224076238608</v>
      </c>
      <c r="M49" s="86">
        <v>2050.6027566344374</v>
      </c>
      <c r="N49" s="86">
        <v>2334.4902440241526</v>
      </c>
      <c r="U49" s="19">
        <f t="shared" si="0"/>
        <v>0</v>
      </c>
      <c r="V49" s="18">
        <f t="shared" si="1"/>
        <v>2512.3992717459146</v>
      </c>
      <c r="W49" s="18">
        <f t="shared" si="2"/>
        <v>100.85509343395623</v>
      </c>
      <c r="X49" s="18">
        <f t="shared" si="3"/>
        <v>13.947482218335701</v>
      </c>
      <c r="Y49" s="18">
        <f t="shared" si="4"/>
        <v>2014.7106909261647</v>
      </c>
      <c r="Z49" s="18">
        <f t="shared" si="5"/>
        <v>2208.6195366543138</v>
      </c>
      <c r="AA49" s="88"/>
      <c r="AB49" s="1"/>
    </row>
    <row r="50" spans="1:28" ht="14.5" x14ac:dyDescent="0.35">
      <c r="A50" s="48" t="s">
        <v>261</v>
      </c>
      <c r="B50" s="23" t="s">
        <v>19</v>
      </c>
      <c r="C50" s="23" t="s">
        <v>326</v>
      </c>
      <c r="D50" s="44"/>
      <c r="E50" s="44"/>
      <c r="F50" s="44">
        <v>43229</v>
      </c>
      <c r="G50" s="32">
        <v>0.5</v>
      </c>
      <c r="H50" s="22">
        <v>2.1300962238487453</v>
      </c>
      <c r="I50" s="86">
        <v>45.119271592854709</v>
      </c>
      <c r="J50" s="86">
        <v>4950.46875</v>
      </c>
      <c r="K50" s="86">
        <v>347.8068723610545</v>
      </c>
      <c r="L50" s="86">
        <v>28.530652227846222</v>
      </c>
      <c r="M50" s="86">
        <v>3239.3499279983544</v>
      </c>
      <c r="N50" s="86">
        <v>3720.1407255851086</v>
      </c>
      <c r="U50" s="19">
        <f t="shared" si="0"/>
        <v>0</v>
      </c>
      <c r="V50" s="18">
        <f t="shared" si="1"/>
        <v>4888.055521745915</v>
      </c>
      <c r="W50" s="18">
        <f t="shared" si="2"/>
        <v>296.97928258417392</v>
      </c>
      <c r="X50" s="18">
        <f t="shared" si="3"/>
        <v>6.1479103699433146</v>
      </c>
      <c r="Y50" s="18">
        <f t="shared" si="4"/>
        <v>3203.4578622900817</v>
      </c>
      <c r="Z50" s="18">
        <f t="shared" si="5"/>
        <v>3594.2700182152698</v>
      </c>
      <c r="AA50" s="88"/>
      <c r="AB50" s="1"/>
    </row>
    <row r="51" spans="1:28" ht="14.5" x14ac:dyDescent="0.35">
      <c r="A51" s="48" t="s">
        <v>268</v>
      </c>
      <c r="B51" s="23" t="s">
        <v>228</v>
      </c>
      <c r="C51" s="44" t="s">
        <v>326</v>
      </c>
      <c r="D51" s="44"/>
      <c r="E51" s="44"/>
      <c r="F51" s="44">
        <v>43300</v>
      </c>
      <c r="G51" s="32">
        <v>0.375</v>
      </c>
      <c r="H51" s="22">
        <v>0.65387108124489635</v>
      </c>
      <c r="I51" s="86">
        <v>48.021730361862417</v>
      </c>
      <c r="J51" s="86">
        <v>4332.78125</v>
      </c>
      <c r="K51" s="86">
        <v>347.54153695317524</v>
      </c>
      <c r="L51" s="86">
        <v>32.121601194936865</v>
      </c>
      <c r="M51" s="86">
        <v>3292.3431392717548</v>
      </c>
      <c r="N51" s="86">
        <v>3654.2342432257096</v>
      </c>
      <c r="U51" s="19">
        <f t="shared" si="0"/>
        <v>0</v>
      </c>
      <c r="V51" s="18">
        <f t="shared" si="1"/>
        <v>4270.368021745915</v>
      </c>
      <c r="W51" s="18">
        <f t="shared" si="2"/>
        <v>296.71394717629465</v>
      </c>
      <c r="X51" s="18">
        <f t="shared" si="3"/>
        <v>9.7388593370339578</v>
      </c>
      <c r="Y51" s="18">
        <f t="shared" si="4"/>
        <v>3256.4510735634822</v>
      </c>
      <c r="Z51" s="18">
        <f t="shared" si="5"/>
        <v>3528.3635358558709</v>
      </c>
      <c r="AA51" s="88"/>
      <c r="AB51" s="1"/>
    </row>
    <row r="52" spans="1:28" ht="14.5" x14ac:dyDescent="0.35">
      <c r="A52" s="48" t="s">
        <v>276</v>
      </c>
      <c r="B52" s="44" t="s">
        <v>19</v>
      </c>
      <c r="C52" s="44" t="s">
        <v>326</v>
      </c>
      <c r="D52" s="44"/>
      <c r="E52" s="44"/>
      <c r="F52" s="44">
        <v>43316</v>
      </c>
      <c r="G52" s="32">
        <v>0.63263888888888886</v>
      </c>
      <c r="H52" s="18">
        <v>776.63567088607181</v>
      </c>
      <c r="I52" s="86">
        <v>8.1206791020147957</v>
      </c>
      <c r="J52" s="86">
        <v>394.18749999999994</v>
      </c>
      <c r="K52" s="86">
        <v>28.377839360724355</v>
      </c>
      <c r="L52" s="86">
        <v>40.792054897527514</v>
      </c>
      <c r="M52" s="86">
        <v>291.67249537132278</v>
      </c>
      <c r="N52" s="86">
        <v>563.90039423124904</v>
      </c>
      <c r="U52" s="19">
        <f t="shared" si="0"/>
        <v>0</v>
      </c>
      <c r="V52" s="18">
        <f t="shared" si="1"/>
        <v>331.77427174591469</v>
      </c>
      <c r="W52" s="18">
        <f t="shared" si="2"/>
        <v>0</v>
      </c>
      <c r="X52" s="18">
        <f t="shared" si="3"/>
        <v>18.409313039624607</v>
      </c>
      <c r="Y52" s="18">
        <f t="shared" si="4"/>
        <v>255.78042966305017</v>
      </c>
      <c r="Z52" s="18">
        <f t="shared" si="5"/>
        <v>438.02968686141037</v>
      </c>
      <c r="AA52" s="88"/>
      <c r="AB52" s="1"/>
    </row>
    <row r="53" spans="1:28" ht="14.5" x14ac:dyDescent="0.35">
      <c r="A53" s="48" t="s">
        <v>277</v>
      </c>
      <c r="B53" s="44" t="s">
        <v>19</v>
      </c>
      <c r="C53" s="44" t="s">
        <v>326</v>
      </c>
      <c r="D53" s="44"/>
      <c r="E53" s="44"/>
      <c r="F53" s="44">
        <v>43316</v>
      </c>
      <c r="G53" s="32">
        <v>0.63958333333333328</v>
      </c>
      <c r="H53" s="18">
        <v>3535.3017129908576</v>
      </c>
      <c r="I53" s="86">
        <v>15.431828887503633</v>
      </c>
      <c r="J53" s="86">
        <v>486.32500000000005</v>
      </c>
      <c r="K53" s="86">
        <v>29.099899651018692</v>
      </c>
      <c r="L53" s="86">
        <v>55.368136210525776</v>
      </c>
      <c r="M53" s="86">
        <v>406.31557292738125</v>
      </c>
      <c r="N53" s="86">
        <v>853.66535256250313</v>
      </c>
      <c r="U53" s="19">
        <f t="shared" si="0"/>
        <v>0</v>
      </c>
      <c r="V53" s="18">
        <f t="shared" si="1"/>
        <v>423.91177174591473</v>
      </c>
      <c r="W53" s="18">
        <f t="shared" si="2"/>
        <v>0</v>
      </c>
      <c r="X53" s="18">
        <f t="shared" si="3"/>
        <v>32.985394352622869</v>
      </c>
      <c r="Y53" s="18">
        <f t="shared" si="4"/>
        <v>370.42350721910867</v>
      </c>
      <c r="Z53" s="18">
        <f t="shared" si="5"/>
        <v>727.79464519266446</v>
      </c>
      <c r="AA53" s="88"/>
      <c r="AB53" s="1"/>
    </row>
    <row r="54" spans="1:28" ht="14.5" x14ac:dyDescent="0.35">
      <c r="A54" s="48" t="s">
        <v>278</v>
      </c>
      <c r="B54" s="44" t="s">
        <v>19</v>
      </c>
      <c r="C54" s="44" t="s">
        <v>326</v>
      </c>
      <c r="D54" s="44"/>
      <c r="E54" s="44"/>
      <c r="F54" s="44">
        <v>43316</v>
      </c>
      <c r="G54" s="32">
        <v>0.66041666666666665</v>
      </c>
      <c r="H54" s="18">
        <v>1709.2149300667327</v>
      </c>
      <c r="I54" s="86">
        <v>11.705737503772632</v>
      </c>
      <c r="J54" s="86">
        <v>550.85625000000005</v>
      </c>
      <c r="K54" s="86">
        <v>26.111613991788516</v>
      </c>
      <c r="L54" s="86">
        <v>41.411007639718349</v>
      </c>
      <c r="M54" s="86">
        <v>489.32318452993212</v>
      </c>
      <c r="N54" s="86">
        <v>859.58880183641895</v>
      </c>
      <c r="U54" s="19">
        <f t="shared" si="0"/>
        <v>0</v>
      </c>
      <c r="V54" s="18">
        <f t="shared" si="1"/>
        <v>488.44302174591473</v>
      </c>
      <c r="W54" s="18">
        <f t="shared" si="2"/>
        <v>0</v>
      </c>
      <c r="X54" s="18">
        <f t="shared" si="3"/>
        <v>19.028265781815442</v>
      </c>
      <c r="Y54" s="18">
        <f t="shared" si="4"/>
        <v>453.43111882165954</v>
      </c>
      <c r="Z54" s="18">
        <f t="shared" si="5"/>
        <v>733.71809446658028</v>
      </c>
      <c r="AA54" s="88"/>
      <c r="AB54" s="1"/>
    </row>
    <row r="55" spans="1:28" ht="14.5" x14ac:dyDescent="0.35">
      <c r="A55" s="48" t="s">
        <v>279</v>
      </c>
      <c r="B55" s="44" t="s">
        <v>19</v>
      </c>
      <c r="C55" s="44" t="s">
        <v>326</v>
      </c>
      <c r="D55" s="44"/>
      <c r="E55" s="44"/>
      <c r="F55" s="44">
        <v>43316</v>
      </c>
      <c r="G55" s="32">
        <v>0.7090277777777777</v>
      </c>
      <c r="H55" s="18">
        <v>226.77712151695471</v>
      </c>
      <c r="I55" s="86">
        <v>16.661636490309622</v>
      </c>
      <c r="J55" s="86">
        <v>969.77499999999998</v>
      </c>
      <c r="K55" s="86">
        <v>59.27419021590908</v>
      </c>
      <c r="L55" s="86">
        <v>38.290667369169498</v>
      </c>
      <c r="M55" s="86">
        <v>881.1808269903313</v>
      </c>
      <c r="N55" s="86">
        <v>1279.8043814561604</v>
      </c>
      <c r="U55" s="19">
        <f t="shared" si="0"/>
        <v>0</v>
      </c>
      <c r="V55" s="18">
        <f t="shared" si="1"/>
        <v>907.36177174591467</v>
      </c>
      <c r="W55" s="18">
        <f t="shared" si="2"/>
        <v>8.4466004390284866</v>
      </c>
      <c r="X55" s="18">
        <f t="shared" si="3"/>
        <v>15.90792551126659</v>
      </c>
      <c r="Y55" s="18">
        <f t="shared" si="4"/>
        <v>845.28876128205866</v>
      </c>
      <c r="Z55" s="18">
        <f t="shared" si="5"/>
        <v>1153.9336740863216</v>
      </c>
      <c r="AA55" s="88"/>
      <c r="AB55" s="1"/>
    </row>
    <row r="56" spans="1:28" ht="14.5" x14ac:dyDescent="0.35">
      <c r="A56" s="48" t="s">
        <v>294</v>
      </c>
      <c r="B56" s="23" t="s">
        <v>19</v>
      </c>
      <c r="C56" s="23" t="s">
        <v>326</v>
      </c>
      <c r="D56" s="23">
        <v>44.160760000000003</v>
      </c>
      <c r="E56" s="23">
        <v>6.3233300000000003</v>
      </c>
      <c r="F56" s="44">
        <v>43367</v>
      </c>
      <c r="G56" s="32">
        <v>0.6118055555555556</v>
      </c>
      <c r="H56" s="22" t="s">
        <v>324</v>
      </c>
      <c r="I56" s="86">
        <v>45.838539800917843</v>
      </c>
      <c r="J56" s="86">
        <v>3679.4062500000009</v>
      </c>
      <c r="K56" s="86">
        <v>353.43981257750733</v>
      </c>
      <c r="L56" s="86">
        <v>33.310911216088684</v>
      </c>
      <c r="M56" s="86">
        <v>3083.089899197696</v>
      </c>
      <c r="N56" s="86">
        <v>3481.7356155496777</v>
      </c>
      <c r="U56" s="19">
        <f t="shared" si="0"/>
        <v>0</v>
      </c>
      <c r="V56" s="18">
        <f t="shared" si="1"/>
        <v>3616.9930217459155</v>
      </c>
      <c r="W56" s="18">
        <f t="shared" si="2"/>
        <v>302.61222280062674</v>
      </c>
      <c r="X56" s="18">
        <f t="shared" si="3"/>
        <v>10.928169358185777</v>
      </c>
      <c r="Y56" s="18">
        <f t="shared" si="4"/>
        <v>3047.1978334894234</v>
      </c>
      <c r="Z56" s="18">
        <f t="shared" si="5"/>
        <v>3355.8649081798389</v>
      </c>
      <c r="AA56" s="88"/>
      <c r="AB56" s="1"/>
    </row>
    <row r="57" spans="1:28" ht="14.5" x14ac:dyDescent="0.35">
      <c r="A57" s="48" t="s">
        <v>295</v>
      </c>
      <c r="B57" s="23" t="s">
        <v>19</v>
      </c>
      <c r="C57" s="23" t="s">
        <v>323</v>
      </c>
      <c r="D57" s="23">
        <v>44.16142</v>
      </c>
      <c r="E57" s="23">
        <v>6.3321199999999997</v>
      </c>
      <c r="F57" s="44">
        <v>43367</v>
      </c>
      <c r="G57" s="32">
        <v>0.67083333333333339</v>
      </c>
      <c r="H57" s="32" t="s">
        <v>324</v>
      </c>
      <c r="I57" s="86">
        <v>50.26133411559627</v>
      </c>
      <c r="J57" s="86">
        <v>2084.625</v>
      </c>
      <c r="K57" s="86">
        <v>220.08919619465527</v>
      </c>
      <c r="L57" s="86">
        <v>20.734916863393035</v>
      </c>
      <c r="M57" s="86">
        <v>2203.9168895289035</v>
      </c>
      <c r="N57" s="86">
        <v>2466.9294874993761</v>
      </c>
      <c r="U57" s="19">
        <f t="shared" si="0"/>
        <v>0</v>
      </c>
      <c r="V57" s="18">
        <f t="shared" si="1"/>
        <v>2022.2117717459148</v>
      </c>
      <c r="W57" s="18">
        <f t="shared" si="2"/>
        <v>169.26160641777469</v>
      </c>
      <c r="X57" s="18">
        <f t="shared" si="3"/>
        <v>0</v>
      </c>
      <c r="Y57" s="18">
        <f t="shared" si="4"/>
        <v>2168.0248238206309</v>
      </c>
      <c r="Z57" s="18">
        <f t="shared" si="5"/>
        <v>2341.0587801295374</v>
      </c>
      <c r="AA57" s="88"/>
      <c r="AB57" s="1"/>
    </row>
    <row r="58" spans="1:28" ht="14.5" x14ac:dyDescent="0.35">
      <c r="F58" s="44"/>
      <c r="G58" s="23"/>
      <c r="H58" s="86"/>
      <c r="I58" s="88"/>
      <c r="J58" s="88"/>
      <c r="K58" s="88"/>
      <c r="L58" s="88"/>
      <c r="M58" s="88"/>
      <c r="N58" s="88"/>
      <c r="U58" s="19"/>
      <c r="V58" s="18"/>
      <c r="W58" s="18"/>
      <c r="X58" s="18"/>
      <c r="Y58" s="18"/>
      <c r="Z58" s="18"/>
      <c r="AA58" s="88"/>
      <c r="AB58" s="1"/>
    </row>
    <row r="59" spans="1:28" ht="14.5" x14ac:dyDescent="0.35">
      <c r="F59" s="44"/>
      <c r="G59" s="23"/>
      <c r="H59" s="86"/>
      <c r="I59" s="88"/>
      <c r="J59" s="88"/>
      <c r="K59" s="88"/>
      <c r="L59" s="88"/>
      <c r="M59" s="88"/>
      <c r="N59" s="88"/>
      <c r="U59" s="19"/>
      <c r="V59" s="18"/>
      <c r="W59" s="18"/>
      <c r="X59" s="18"/>
      <c r="Y59" s="18"/>
      <c r="Z59" s="18"/>
      <c r="AA59" s="88"/>
      <c r="AB59" s="89"/>
    </row>
    <row r="60" spans="1:28" ht="14.5" x14ac:dyDescent="0.35">
      <c r="F60" s="44"/>
      <c r="G60" s="32"/>
      <c r="H60" s="65"/>
      <c r="I60" s="88"/>
      <c r="J60" s="88"/>
      <c r="K60" s="88"/>
      <c r="L60" s="88"/>
      <c r="M60" s="88"/>
      <c r="N60" s="88"/>
      <c r="U60" s="19"/>
      <c r="V60" s="18"/>
      <c r="W60" s="18"/>
      <c r="X60" s="18"/>
      <c r="Y60" s="18"/>
      <c r="Z60" s="18"/>
      <c r="AA60" s="88"/>
      <c r="AB60" s="89"/>
    </row>
    <row r="61" spans="1:28" ht="14.5" x14ac:dyDescent="0.35">
      <c r="F61" s="44"/>
      <c r="G61" s="32"/>
      <c r="H61" s="65"/>
      <c r="I61" s="88"/>
      <c r="J61" s="88"/>
      <c r="K61" s="88"/>
      <c r="L61" s="88"/>
      <c r="M61" s="88"/>
      <c r="N61" s="88"/>
      <c r="U61" s="19"/>
      <c r="V61" s="18"/>
      <c r="W61" s="18"/>
      <c r="X61" s="18"/>
      <c r="Y61" s="18"/>
      <c r="Z61" s="18"/>
      <c r="AA61" s="88"/>
      <c r="AB61" s="89"/>
    </row>
    <row r="62" spans="1:28" ht="14.5" x14ac:dyDescent="0.35">
      <c r="F62" s="44"/>
      <c r="G62" s="32"/>
      <c r="H62" s="86"/>
      <c r="I62" s="88"/>
      <c r="J62" s="88"/>
      <c r="K62" s="88"/>
      <c r="L62" s="88"/>
      <c r="M62" s="88"/>
      <c r="N62" s="88"/>
      <c r="U62" s="19"/>
      <c r="V62" s="18"/>
      <c r="W62" s="18"/>
      <c r="X62" s="18"/>
      <c r="Y62" s="18"/>
      <c r="Z62" s="18"/>
      <c r="AA62" s="88"/>
      <c r="AB62" s="89"/>
    </row>
    <row r="63" spans="1:28" ht="14.5" x14ac:dyDescent="0.35">
      <c r="F63" s="44"/>
      <c r="G63" s="32"/>
      <c r="H63" s="86"/>
      <c r="I63" s="88"/>
      <c r="J63" s="88"/>
      <c r="K63" s="88"/>
      <c r="L63" s="88"/>
      <c r="M63" s="88"/>
      <c r="N63" s="88"/>
      <c r="U63" s="19"/>
      <c r="V63" s="18"/>
      <c r="W63" s="18"/>
      <c r="X63" s="18"/>
      <c r="Y63" s="18"/>
      <c r="Z63" s="18"/>
      <c r="AA63" s="88"/>
      <c r="AB63" s="89"/>
    </row>
    <row r="64" spans="1:28" ht="14.5" x14ac:dyDescent="0.35">
      <c r="F64" s="44"/>
      <c r="G64" s="32"/>
      <c r="H64" s="65"/>
      <c r="I64" s="88"/>
      <c r="J64" s="88"/>
      <c r="K64" s="88"/>
      <c r="L64" s="88"/>
      <c r="M64" s="88"/>
      <c r="N64" s="88"/>
      <c r="U64" s="19"/>
      <c r="V64" s="18"/>
      <c r="W64" s="18"/>
      <c r="X64" s="18"/>
      <c r="Y64" s="18"/>
      <c r="Z64" s="18"/>
      <c r="AA64" s="88"/>
      <c r="AB64" s="90"/>
    </row>
    <row r="65" spans="6:28" ht="14.5" x14ac:dyDescent="0.35">
      <c r="F65" s="44"/>
      <c r="G65" s="32"/>
      <c r="H65" s="65"/>
      <c r="I65" s="88"/>
      <c r="J65" s="88"/>
      <c r="K65" s="88"/>
      <c r="L65" s="88"/>
      <c r="M65" s="88"/>
      <c r="N65" s="88"/>
      <c r="U65" s="19"/>
      <c r="V65" s="18"/>
      <c r="W65" s="18"/>
      <c r="X65" s="18"/>
      <c r="Y65" s="18"/>
      <c r="Z65" s="18"/>
      <c r="AA65" s="88"/>
      <c r="AB65" s="90"/>
    </row>
    <row r="66" spans="6:28" ht="14.5" x14ac:dyDescent="0.35">
      <c r="F66" s="44"/>
      <c r="G66" s="32"/>
      <c r="H66" s="65"/>
      <c r="I66" s="88"/>
      <c r="J66" s="88"/>
      <c r="K66" s="88"/>
      <c r="L66" s="88"/>
      <c r="M66" s="88"/>
      <c r="N66" s="88"/>
      <c r="U66" s="19"/>
      <c r="V66" s="18"/>
      <c r="W66" s="18"/>
      <c r="X66" s="18"/>
      <c r="Y66" s="18"/>
      <c r="Z66" s="18"/>
      <c r="AA66" s="88"/>
      <c r="AB66" s="90"/>
    </row>
    <row r="67" spans="6:28" ht="14.5" x14ac:dyDescent="0.35">
      <c r="F67" s="44"/>
      <c r="G67" s="23"/>
      <c r="H67" s="65"/>
      <c r="I67" s="88"/>
      <c r="J67" s="88"/>
      <c r="K67" s="88"/>
      <c r="L67" s="88"/>
      <c r="M67" s="88"/>
      <c r="N67" s="88"/>
      <c r="U67" s="19"/>
      <c r="V67" s="18"/>
      <c r="W67" s="18"/>
      <c r="X67" s="18"/>
      <c r="Y67" s="18"/>
      <c r="Z67" s="18"/>
      <c r="AA67" s="88"/>
      <c r="AB67" s="89"/>
    </row>
    <row r="68" spans="6:28" ht="14.5" x14ac:dyDescent="0.35">
      <c r="F68" s="44"/>
      <c r="G68" s="32"/>
      <c r="H68" s="86"/>
      <c r="I68" s="88"/>
      <c r="J68" s="88"/>
      <c r="K68" s="88"/>
      <c r="L68" s="88"/>
      <c r="M68" s="88"/>
      <c r="N68" s="88"/>
      <c r="U68" s="19"/>
      <c r="V68" s="18"/>
      <c r="W68" s="18"/>
      <c r="X68" s="18"/>
      <c r="Y68" s="18"/>
      <c r="Z68" s="18"/>
      <c r="AA68" s="88"/>
      <c r="AB68" s="89"/>
    </row>
    <row r="69" spans="6:28" ht="14.5" x14ac:dyDescent="0.35">
      <c r="F69" s="44"/>
      <c r="G69" s="32"/>
      <c r="H69" s="86"/>
      <c r="I69" s="88"/>
      <c r="J69" s="88"/>
      <c r="K69" s="88"/>
      <c r="L69" s="88"/>
      <c r="M69" s="88"/>
      <c r="N69" s="88"/>
      <c r="U69" s="19"/>
      <c r="V69" s="18"/>
      <c r="W69" s="18"/>
      <c r="X69" s="18"/>
      <c r="Y69" s="18"/>
      <c r="Z69" s="18"/>
      <c r="AA69" s="88"/>
      <c r="AB69" s="89"/>
    </row>
    <row r="70" spans="6:28" ht="14.5" x14ac:dyDescent="0.35">
      <c r="F70" s="44"/>
      <c r="G70" s="32"/>
      <c r="H70" s="86"/>
      <c r="I70" s="88"/>
      <c r="J70" s="88"/>
      <c r="K70" s="88"/>
      <c r="L70" s="88"/>
      <c r="M70" s="88"/>
      <c r="N70" s="88"/>
      <c r="U70" s="19"/>
      <c r="V70" s="18"/>
      <c r="W70" s="18"/>
      <c r="X70" s="18"/>
      <c r="Y70" s="18"/>
      <c r="Z70" s="18"/>
      <c r="AA70" s="88"/>
      <c r="AB70" s="89"/>
    </row>
    <row r="71" spans="6:28" ht="14.5" x14ac:dyDescent="0.35">
      <c r="F71" s="44"/>
      <c r="G71" s="32"/>
      <c r="H71" s="86"/>
      <c r="I71" s="88"/>
      <c r="J71" s="88"/>
      <c r="K71" s="88"/>
      <c r="L71" s="88"/>
      <c r="M71" s="88"/>
      <c r="N71" s="88"/>
      <c r="U71" s="19"/>
      <c r="V71" s="18"/>
      <c r="W71" s="18"/>
      <c r="X71" s="18"/>
      <c r="Y71" s="18"/>
      <c r="Z71" s="18"/>
      <c r="AA71" s="88"/>
      <c r="AB71" s="89"/>
    </row>
    <row r="72" spans="6:28" ht="14.5" x14ac:dyDescent="0.35">
      <c r="F72" s="44"/>
      <c r="G72" s="32"/>
      <c r="H72" s="86"/>
      <c r="I72" s="88"/>
      <c r="J72" s="88"/>
      <c r="K72" s="88"/>
      <c r="L72" s="88"/>
      <c r="M72" s="88"/>
      <c r="N72" s="88"/>
      <c r="U72" s="19"/>
      <c r="V72" s="18"/>
      <c r="W72" s="18"/>
      <c r="X72" s="18"/>
      <c r="Y72" s="18"/>
      <c r="Z72" s="18"/>
      <c r="AA72" s="88"/>
      <c r="AB72" s="89"/>
    </row>
    <row r="73" spans="6:28" ht="14.5" x14ac:dyDescent="0.35">
      <c r="F73" s="44"/>
      <c r="G73" s="32"/>
      <c r="H73" s="86"/>
      <c r="I73" s="88"/>
      <c r="J73" s="88"/>
      <c r="K73" s="88"/>
      <c r="L73" s="88"/>
      <c r="M73" s="88"/>
      <c r="N73" s="88"/>
      <c r="U73" s="19"/>
      <c r="V73" s="18"/>
      <c r="W73" s="18"/>
      <c r="X73" s="18"/>
      <c r="Y73" s="18"/>
      <c r="Z73" s="18"/>
      <c r="AA73" s="88"/>
      <c r="AB73" s="89"/>
    </row>
    <row r="74" spans="6:28" ht="14.5" x14ac:dyDescent="0.35">
      <c r="F74" s="44"/>
      <c r="G74" s="32"/>
      <c r="H74" s="86"/>
      <c r="I74" s="88"/>
      <c r="J74" s="88"/>
      <c r="K74" s="88"/>
      <c r="L74" s="88"/>
      <c r="M74" s="88"/>
      <c r="N74" s="88"/>
      <c r="U74" s="19"/>
      <c r="V74" s="18"/>
      <c r="W74" s="18"/>
      <c r="X74" s="18"/>
      <c r="Y74" s="18"/>
      <c r="Z74" s="18"/>
      <c r="AA74" s="88"/>
      <c r="AB74" s="89"/>
    </row>
    <row r="75" spans="6:28" ht="14.5" x14ac:dyDescent="0.35">
      <c r="F75" s="44"/>
      <c r="G75" s="32"/>
      <c r="H75" s="86"/>
      <c r="I75" s="88"/>
      <c r="J75" s="88"/>
      <c r="K75" s="88"/>
      <c r="L75" s="88"/>
      <c r="M75" s="88"/>
      <c r="N75" s="88"/>
      <c r="U75" s="19"/>
      <c r="V75" s="18"/>
      <c r="W75" s="18"/>
      <c r="X75" s="18"/>
      <c r="Y75" s="18"/>
      <c r="Z75" s="18"/>
      <c r="AA75" s="88"/>
      <c r="AB75" s="89"/>
    </row>
    <row r="76" spans="6:28" ht="14.5" x14ac:dyDescent="0.35">
      <c r="F76" s="44"/>
      <c r="G76" s="32"/>
      <c r="H76" s="86"/>
      <c r="I76" s="88"/>
      <c r="J76" s="88"/>
      <c r="K76" s="88"/>
      <c r="L76" s="88"/>
      <c r="M76" s="88"/>
      <c r="N76" s="88"/>
      <c r="U76" s="19"/>
      <c r="V76" s="18"/>
      <c r="W76" s="18"/>
      <c r="X76" s="18"/>
      <c r="Y76" s="18"/>
      <c r="Z76" s="18"/>
      <c r="AA76" s="88"/>
      <c r="AB76" s="89"/>
    </row>
    <row r="77" spans="6:28" ht="14.5" x14ac:dyDescent="0.35">
      <c r="F77" s="44"/>
      <c r="G77" s="32"/>
      <c r="H77" s="86"/>
      <c r="I77" s="88"/>
      <c r="J77" s="88"/>
      <c r="K77" s="88"/>
      <c r="L77" s="88"/>
      <c r="M77" s="88"/>
      <c r="N77" s="88"/>
      <c r="U77" s="19"/>
      <c r="V77" s="18"/>
      <c r="W77" s="18"/>
      <c r="X77" s="18"/>
      <c r="Y77" s="18"/>
      <c r="Z77" s="18"/>
      <c r="AA77" s="88"/>
      <c r="AB77" s="92"/>
    </row>
    <row r="78" spans="6:28" ht="14.5" x14ac:dyDescent="0.35">
      <c r="F78" s="44"/>
      <c r="G78" s="32"/>
      <c r="H78" s="86"/>
      <c r="I78" s="88"/>
      <c r="J78" s="88"/>
      <c r="K78" s="88"/>
      <c r="L78" s="88"/>
      <c r="M78" s="88"/>
      <c r="N78" s="88"/>
      <c r="U78" s="19"/>
      <c r="V78" s="18"/>
      <c r="W78" s="18"/>
      <c r="X78" s="18"/>
      <c r="Y78" s="18"/>
      <c r="Z78" s="18"/>
      <c r="AA78" s="88"/>
      <c r="AB78" s="92"/>
    </row>
    <row r="79" spans="6:28" ht="14.5" x14ac:dyDescent="0.35">
      <c r="F79" s="44"/>
      <c r="G79" s="32"/>
      <c r="H79" s="86"/>
      <c r="I79" s="88"/>
      <c r="J79" s="88"/>
      <c r="K79" s="88"/>
      <c r="L79" s="88"/>
      <c r="M79" s="88"/>
      <c r="N79" s="88"/>
      <c r="U79" s="19"/>
      <c r="V79" s="18"/>
      <c r="W79" s="18"/>
      <c r="X79" s="18"/>
      <c r="Y79" s="18"/>
      <c r="Z79" s="18"/>
      <c r="AA79" s="88"/>
      <c r="AB79" s="92"/>
    </row>
    <row r="80" spans="6:28" ht="14.5" x14ac:dyDescent="0.35">
      <c r="F80" s="44"/>
      <c r="G80" s="32"/>
      <c r="H80" s="86"/>
      <c r="I80" s="88"/>
      <c r="J80" s="88"/>
      <c r="K80" s="88"/>
      <c r="L80" s="88"/>
      <c r="M80" s="88"/>
      <c r="N80" s="88"/>
      <c r="U80" s="19"/>
      <c r="V80" s="18"/>
      <c r="W80" s="18"/>
      <c r="X80" s="18"/>
      <c r="Y80" s="18"/>
      <c r="Z80" s="18"/>
      <c r="AA80" s="88"/>
      <c r="AB80" s="92"/>
    </row>
    <row r="81" spans="6:28" ht="14.5" x14ac:dyDescent="0.35">
      <c r="F81" s="44"/>
      <c r="G81" s="32"/>
      <c r="H81" s="86"/>
      <c r="I81" s="88"/>
      <c r="J81" s="88"/>
      <c r="K81" s="88"/>
      <c r="L81" s="88"/>
      <c r="M81" s="88"/>
      <c r="N81" s="88"/>
      <c r="U81" s="19"/>
      <c r="V81" s="18"/>
      <c r="W81" s="18"/>
      <c r="X81" s="18"/>
      <c r="Y81" s="18"/>
      <c r="Z81" s="18"/>
      <c r="AA81" s="88"/>
      <c r="AB81" s="92"/>
    </row>
    <row r="82" spans="6:28" ht="14.5" x14ac:dyDescent="0.35">
      <c r="F82" s="44"/>
      <c r="G82" s="32"/>
      <c r="H82" s="86"/>
      <c r="I82" s="88"/>
      <c r="J82" s="88"/>
      <c r="K82" s="88"/>
      <c r="L82" s="88"/>
      <c r="M82" s="88"/>
      <c r="N82" s="88"/>
      <c r="U82" s="19"/>
      <c r="V82" s="18"/>
      <c r="W82" s="18"/>
      <c r="X82" s="18"/>
      <c r="Y82" s="18"/>
      <c r="Z82" s="18"/>
      <c r="AA82" s="88"/>
      <c r="AB82" s="92"/>
    </row>
    <row r="83" spans="6:28" ht="14.5" x14ac:dyDescent="0.35">
      <c r="F83" s="44"/>
      <c r="G83" s="32"/>
      <c r="H83" s="86"/>
      <c r="I83" s="88"/>
      <c r="J83" s="88"/>
      <c r="K83" s="88"/>
      <c r="L83" s="88"/>
      <c r="M83" s="88"/>
      <c r="N83" s="88"/>
      <c r="U83" s="19"/>
      <c r="V83" s="18"/>
      <c r="W83" s="18"/>
      <c r="X83" s="18"/>
      <c r="Y83" s="18"/>
      <c r="Z83" s="18"/>
      <c r="AA83" s="88"/>
      <c r="AB83" s="92"/>
    </row>
    <row r="84" spans="6:28" ht="14.5" x14ac:dyDescent="0.35">
      <c r="F84" s="44"/>
      <c r="G84" s="32"/>
      <c r="H84" s="86"/>
      <c r="I84" s="88"/>
      <c r="J84" s="88"/>
      <c r="K84" s="88"/>
      <c r="L84" s="88"/>
      <c r="M84" s="88"/>
      <c r="N84" s="88"/>
      <c r="U84" s="19"/>
      <c r="V84" s="18"/>
      <c r="W84" s="18"/>
      <c r="X84" s="18"/>
      <c r="Y84" s="18"/>
      <c r="Z84" s="18"/>
      <c r="AA84" s="88"/>
      <c r="AB84" s="92"/>
    </row>
    <row r="85" spans="6:28" ht="14.5" x14ac:dyDescent="0.35">
      <c r="F85" s="44"/>
      <c r="G85" s="32"/>
      <c r="H85" s="86"/>
      <c r="I85" s="88"/>
      <c r="J85" s="88"/>
      <c r="K85" s="88"/>
      <c r="L85" s="88"/>
      <c r="M85" s="88"/>
      <c r="N85" s="88"/>
      <c r="U85" s="19"/>
      <c r="V85" s="18"/>
      <c r="W85" s="18"/>
      <c r="X85" s="18"/>
      <c r="Y85" s="18"/>
      <c r="Z85" s="18"/>
      <c r="AA85" s="88"/>
      <c r="AB85" s="92"/>
    </row>
    <row r="86" spans="6:28" ht="14.5" x14ac:dyDescent="0.35">
      <c r="F86" s="44"/>
      <c r="G86" s="32"/>
      <c r="H86" s="66"/>
      <c r="I86" s="88"/>
      <c r="J86" s="88"/>
      <c r="K86" s="88"/>
      <c r="L86" s="88"/>
      <c r="M86" s="88"/>
      <c r="N86" s="88"/>
      <c r="U86" s="19"/>
      <c r="V86" s="18"/>
      <c r="W86" s="18"/>
      <c r="X86" s="18"/>
      <c r="Y86" s="18"/>
      <c r="Z86" s="18"/>
      <c r="AA86" s="88"/>
      <c r="AB86" s="92"/>
    </row>
    <row r="87" spans="6:28" ht="14.5" x14ac:dyDescent="0.35">
      <c r="F87" s="44"/>
      <c r="G87" s="23"/>
      <c r="H87" s="66"/>
      <c r="I87" s="88"/>
      <c r="J87" s="88"/>
      <c r="K87" s="88"/>
      <c r="L87" s="88"/>
      <c r="M87" s="88"/>
      <c r="N87" s="88"/>
      <c r="U87" s="19"/>
      <c r="V87" s="18"/>
      <c r="W87" s="18"/>
      <c r="X87" s="18"/>
      <c r="Y87" s="18"/>
      <c r="Z87" s="18"/>
      <c r="AA87" s="88"/>
      <c r="AB87" s="92"/>
    </row>
    <row r="88" spans="6:28" ht="14.5" x14ac:dyDescent="0.35">
      <c r="F88" s="44"/>
      <c r="G88" s="32"/>
      <c r="H88" s="66"/>
      <c r="I88" s="88"/>
      <c r="J88" s="88"/>
      <c r="K88" s="88"/>
      <c r="L88" s="88"/>
      <c r="M88" s="88"/>
      <c r="N88" s="88"/>
      <c r="U88" s="19"/>
      <c r="V88" s="18"/>
      <c r="W88" s="18"/>
      <c r="X88" s="18"/>
      <c r="Y88" s="18"/>
      <c r="Z88" s="18"/>
      <c r="AA88" s="88"/>
      <c r="AB88" s="92"/>
    </row>
    <row r="89" spans="6:28" ht="14.5" x14ac:dyDescent="0.35">
      <c r="F89" s="44"/>
      <c r="G89" s="32"/>
      <c r="H89" s="86"/>
      <c r="I89" s="88"/>
      <c r="J89" s="88"/>
      <c r="K89" s="88"/>
      <c r="L89" s="88"/>
      <c r="M89" s="88"/>
      <c r="N89" s="88"/>
      <c r="U89" s="19"/>
      <c r="V89" s="18"/>
      <c r="W89" s="18"/>
      <c r="X89" s="18"/>
      <c r="Y89" s="18"/>
      <c r="Z89" s="18"/>
      <c r="AA89" s="88"/>
      <c r="AB89" s="92"/>
    </row>
    <row r="90" spans="6:28" ht="14.5" x14ac:dyDescent="0.35">
      <c r="F90" s="44"/>
      <c r="G90" s="32"/>
      <c r="H90" s="86"/>
      <c r="I90" s="88"/>
      <c r="J90" s="88"/>
      <c r="K90" s="88"/>
      <c r="L90" s="88"/>
      <c r="M90" s="88"/>
      <c r="N90" s="88"/>
      <c r="U90" s="19"/>
      <c r="V90" s="18"/>
      <c r="W90" s="18"/>
      <c r="X90" s="18"/>
      <c r="Y90" s="18"/>
      <c r="Z90" s="18"/>
      <c r="AA90" s="88"/>
      <c r="AB90" s="92"/>
    </row>
    <row r="91" spans="6:28" ht="14.5" x14ac:dyDescent="0.35">
      <c r="F91" s="44"/>
      <c r="G91" s="32"/>
      <c r="H91" s="86"/>
      <c r="I91" s="88"/>
      <c r="J91" s="88"/>
      <c r="K91" s="88"/>
      <c r="L91" s="88"/>
      <c r="M91" s="88"/>
      <c r="N91" s="88"/>
      <c r="U91" s="19"/>
      <c r="V91" s="18"/>
      <c r="W91" s="18"/>
      <c r="X91" s="18"/>
      <c r="Y91" s="18"/>
      <c r="Z91" s="18"/>
      <c r="AA91" s="88"/>
      <c r="AB91" s="92"/>
    </row>
    <row r="92" spans="6:28" ht="14.5" x14ac:dyDescent="0.35">
      <c r="F92" s="44"/>
      <c r="G92" s="32"/>
      <c r="H92" s="86"/>
      <c r="I92" s="88"/>
      <c r="J92" s="88"/>
      <c r="K92" s="88"/>
      <c r="L92" s="88"/>
      <c r="M92" s="88"/>
      <c r="N92" s="88"/>
      <c r="U92" s="19"/>
      <c r="V92" s="18"/>
      <c r="W92" s="18"/>
      <c r="X92" s="18"/>
      <c r="Y92" s="18"/>
      <c r="Z92" s="18"/>
      <c r="AA92" s="88"/>
      <c r="AB92" s="92"/>
    </row>
    <row r="93" spans="6:28" ht="14.5" x14ac:dyDescent="0.35">
      <c r="F93" s="44"/>
      <c r="G93" s="32"/>
      <c r="H93" s="66"/>
      <c r="I93" s="88"/>
      <c r="J93" s="88"/>
      <c r="K93" s="88"/>
      <c r="L93" s="88"/>
      <c r="M93" s="88"/>
      <c r="N93" s="88"/>
      <c r="U93" s="19"/>
      <c r="V93" s="18"/>
      <c r="W93" s="18"/>
      <c r="X93" s="18"/>
      <c r="Y93" s="18"/>
      <c r="Z93" s="18"/>
      <c r="AA93" s="88"/>
      <c r="AB93" s="92"/>
    </row>
    <row r="94" spans="6:28" ht="14.5" x14ac:dyDescent="0.35">
      <c r="F94" s="44"/>
      <c r="G94" s="32"/>
      <c r="H94" s="86"/>
      <c r="I94" s="88"/>
      <c r="J94" s="88"/>
      <c r="K94" s="88"/>
      <c r="L94" s="88"/>
      <c r="M94" s="88"/>
      <c r="N94" s="88"/>
      <c r="U94" s="19"/>
      <c r="V94" s="18"/>
      <c r="W94" s="18"/>
      <c r="X94" s="18"/>
      <c r="Y94" s="18"/>
      <c r="Z94" s="18"/>
      <c r="AA94" s="88"/>
      <c r="AB94" s="92"/>
    </row>
    <row r="95" spans="6:28" ht="14.5" x14ac:dyDescent="0.35">
      <c r="F95" s="44"/>
      <c r="G95" s="32"/>
      <c r="H95" s="86"/>
      <c r="I95" s="88"/>
      <c r="J95" s="88"/>
      <c r="K95" s="88"/>
      <c r="L95" s="88"/>
      <c r="M95" s="88"/>
      <c r="N95" s="88"/>
      <c r="U95" s="19"/>
      <c r="V95" s="18"/>
      <c r="W95" s="18"/>
      <c r="X95" s="18"/>
      <c r="Y95" s="18"/>
      <c r="Z95" s="18"/>
      <c r="AA95" s="88"/>
      <c r="AB95" s="92"/>
    </row>
    <row r="96" spans="6:28" ht="14.5" x14ac:dyDescent="0.35">
      <c r="F96" s="44"/>
      <c r="G96" s="32"/>
      <c r="H96" s="86"/>
      <c r="I96" s="88"/>
      <c r="J96" s="88"/>
      <c r="K96" s="88"/>
      <c r="L96" s="88"/>
      <c r="M96" s="88"/>
      <c r="N96" s="88"/>
      <c r="U96" s="19"/>
      <c r="V96" s="18"/>
      <c r="W96" s="18"/>
      <c r="X96" s="18"/>
      <c r="Y96" s="18"/>
      <c r="Z96" s="18"/>
      <c r="AA96" s="88"/>
      <c r="AB96" s="92"/>
    </row>
    <row r="97" spans="6:28" ht="14.5" x14ac:dyDescent="0.35">
      <c r="F97" s="44"/>
      <c r="G97" s="32"/>
      <c r="H97" s="86"/>
      <c r="I97" s="88"/>
      <c r="J97" s="88"/>
      <c r="K97" s="88"/>
      <c r="L97" s="88"/>
      <c r="M97" s="88"/>
      <c r="N97" s="88"/>
      <c r="U97" s="19"/>
      <c r="V97" s="18"/>
      <c r="W97" s="18"/>
      <c r="X97" s="18"/>
      <c r="Y97" s="18"/>
      <c r="Z97" s="18"/>
      <c r="AA97" s="88"/>
      <c r="AB97" s="92"/>
    </row>
    <row r="98" spans="6:28" ht="14.5" x14ac:dyDescent="0.35">
      <c r="F98" s="44"/>
      <c r="G98" s="32"/>
      <c r="H98" s="66"/>
      <c r="I98" s="88"/>
      <c r="J98" s="88"/>
      <c r="K98" s="88"/>
      <c r="L98" s="88"/>
      <c r="M98" s="88"/>
      <c r="N98" s="88"/>
      <c r="U98" s="19"/>
      <c r="V98" s="18"/>
      <c r="W98" s="18"/>
      <c r="X98" s="18"/>
      <c r="Y98" s="18"/>
      <c r="Z98" s="18"/>
      <c r="AA98" s="88"/>
      <c r="AB98" s="92"/>
    </row>
    <row r="99" spans="6:28" ht="14.5" x14ac:dyDescent="0.35">
      <c r="F99" s="44"/>
      <c r="G99" s="32"/>
      <c r="H99" s="86"/>
      <c r="I99" s="88"/>
      <c r="J99" s="88"/>
      <c r="K99" s="88"/>
      <c r="L99" s="88"/>
      <c r="M99" s="88"/>
      <c r="N99" s="88"/>
      <c r="U99" s="19"/>
      <c r="V99" s="18"/>
      <c r="W99" s="18"/>
      <c r="X99" s="18"/>
      <c r="Y99" s="18"/>
      <c r="Z99" s="18"/>
      <c r="AA99" s="88"/>
      <c r="AB99" s="92"/>
    </row>
    <row r="100" spans="6:28" ht="14.5" x14ac:dyDescent="0.35">
      <c r="F100" s="44"/>
      <c r="G100" s="32"/>
      <c r="H100" s="86"/>
      <c r="I100" s="88"/>
      <c r="J100" s="88"/>
      <c r="K100" s="88"/>
      <c r="L100" s="88"/>
      <c r="M100" s="88"/>
      <c r="N100" s="88"/>
      <c r="U100" s="19"/>
      <c r="V100" s="18"/>
      <c r="W100" s="18"/>
      <c r="X100" s="18"/>
      <c r="Y100" s="18"/>
      <c r="Z100" s="18"/>
      <c r="AA100" s="88"/>
      <c r="AB100" s="92"/>
    </row>
    <row r="101" spans="6:28" ht="14.5" x14ac:dyDescent="0.35">
      <c r="F101" s="44"/>
      <c r="G101" s="32"/>
      <c r="H101" s="86"/>
      <c r="I101" s="88"/>
      <c r="J101" s="88"/>
      <c r="K101" s="88"/>
      <c r="L101" s="88"/>
      <c r="M101" s="88"/>
      <c r="N101" s="88"/>
      <c r="U101" s="19"/>
      <c r="V101" s="18"/>
      <c r="W101" s="18"/>
      <c r="X101" s="18"/>
      <c r="Y101" s="18"/>
      <c r="Z101" s="18"/>
      <c r="AA101" s="88"/>
      <c r="AB101" s="92"/>
    </row>
    <row r="102" spans="6:28" ht="14.5" x14ac:dyDescent="0.35">
      <c r="F102" s="44"/>
      <c r="G102" s="32"/>
      <c r="H102" s="66"/>
      <c r="I102" s="88"/>
      <c r="J102" s="88"/>
      <c r="K102" s="88"/>
      <c r="L102" s="88"/>
      <c r="M102" s="88"/>
      <c r="N102" s="88"/>
      <c r="U102" s="19"/>
      <c r="V102" s="18"/>
      <c r="W102" s="18"/>
      <c r="X102" s="18"/>
      <c r="Y102" s="18"/>
      <c r="Z102" s="18"/>
      <c r="AA102" s="88"/>
      <c r="AB102" s="92"/>
    </row>
    <row r="103" spans="6:28" ht="14.5" x14ac:dyDescent="0.35">
      <c r="F103" s="44"/>
      <c r="G103" s="32"/>
      <c r="H103" s="86"/>
      <c r="I103" s="88"/>
      <c r="J103" s="88"/>
      <c r="K103" s="88"/>
      <c r="L103" s="88"/>
      <c r="M103" s="88"/>
      <c r="N103" s="88"/>
      <c r="U103" s="19"/>
      <c r="V103" s="18"/>
      <c r="W103" s="18"/>
      <c r="X103" s="18"/>
      <c r="Y103" s="18"/>
      <c r="Z103" s="18"/>
      <c r="AA103" s="88"/>
      <c r="AB103" s="92"/>
    </row>
    <row r="104" spans="6:28" ht="14.5" x14ac:dyDescent="0.35">
      <c r="F104" s="44"/>
      <c r="G104" s="32"/>
      <c r="H104" s="86"/>
      <c r="I104" s="88"/>
      <c r="J104" s="88"/>
      <c r="K104" s="88"/>
      <c r="L104" s="88"/>
      <c r="M104" s="88"/>
      <c r="N104" s="88"/>
      <c r="U104" s="19"/>
      <c r="V104" s="18"/>
      <c r="W104" s="18"/>
      <c r="X104" s="18"/>
      <c r="Y104" s="18"/>
      <c r="Z104" s="18"/>
      <c r="AA104" s="88"/>
      <c r="AB104" s="92"/>
    </row>
    <row r="105" spans="6:28" ht="14.5" x14ac:dyDescent="0.35">
      <c r="F105" s="44"/>
      <c r="G105" s="32"/>
      <c r="H105" s="86"/>
      <c r="I105" s="88"/>
      <c r="J105" s="88"/>
      <c r="K105" s="88"/>
      <c r="L105" s="88"/>
      <c r="M105" s="88"/>
      <c r="N105" s="88"/>
      <c r="U105" s="19"/>
      <c r="V105" s="18"/>
      <c r="W105" s="18"/>
      <c r="X105" s="18"/>
      <c r="Y105" s="18"/>
      <c r="Z105" s="18"/>
      <c r="AA105" s="88"/>
      <c r="AB105" s="92"/>
    </row>
    <row r="106" spans="6:28" ht="14.5" x14ac:dyDescent="0.35">
      <c r="F106" s="44"/>
      <c r="G106" s="32"/>
      <c r="H106" s="66"/>
      <c r="I106" s="88"/>
      <c r="J106" s="88"/>
      <c r="K106" s="88"/>
      <c r="L106" s="88"/>
      <c r="M106" s="88"/>
      <c r="N106" s="88"/>
      <c r="U106" s="19"/>
      <c r="V106" s="18"/>
      <c r="W106" s="18"/>
      <c r="X106" s="18"/>
      <c r="Y106" s="18"/>
      <c r="Z106" s="18"/>
      <c r="AA106" s="88"/>
      <c r="AB106" s="92"/>
    </row>
    <row r="107" spans="6:28" ht="14.5" x14ac:dyDescent="0.35">
      <c r="F107" s="44"/>
      <c r="G107" s="32"/>
      <c r="H107" s="86"/>
      <c r="I107" s="88"/>
      <c r="J107" s="88"/>
      <c r="K107" s="88"/>
      <c r="L107" s="88"/>
      <c r="M107" s="88"/>
      <c r="N107" s="88"/>
      <c r="U107" s="19"/>
      <c r="V107" s="18"/>
      <c r="W107" s="18"/>
      <c r="X107" s="18"/>
      <c r="Y107" s="18"/>
      <c r="Z107" s="18"/>
      <c r="AA107" s="88"/>
      <c r="AB107" s="92"/>
    </row>
    <row r="108" spans="6:28" ht="14.5" x14ac:dyDescent="0.35">
      <c r="F108" s="44"/>
      <c r="G108" s="32"/>
      <c r="H108" s="86"/>
      <c r="I108" s="88"/>
      <c r="J108" s="88"/>
      <c r="K108" s="88"/>
      <c r="L108" s="88"/>
      <c r="M108" s="88"/>
      <c r="N108" s="88"/>
      <c r="U108" s="19"/>
      <c r="V108" s="18"/>
      <c r="W108" s="18"/>
      <c r="X108" s="18"/>
      <c r="Y108" s="18"/>
      <c r="Z108" s="18"/>
      <c r="AA108" s="88"/>
      <c r="AB108" s="92"/>
    </row>
    <row r="109" spans="6:28" ht="14.5" x14ac:dyDescent="0.35">
      <c r="F109" s="44"/>
      <c r="G109" s="32"/>
      <c r="H109" s="86"/>
      <c r="I109" s="88"/>
      <c r="J109" s="88"/>
      <c r="K109" s="88"/>
      <c r="L109" s="88"/>
      <c r="M109" s="88"/>
      <c r="N109" s="88"/>
      <c r="U109" s="19"/>
      <c r="V109" s="18"/>
      <c r="W109" s="18"/>
      <c r="X109" s="18"/>
      <c r="Y109" s="18"/>
      <c r="Z109" s="18"/>
      <c r="AA109" s="88"/>
      <c r="AB109" s="92"/>
    </row>
    <row r="110" spans="6:28" ht="14.5" x14ac:dyDescent="0.35">
      <c r="F110" s="44"/>
      <c r="G110" s="32"/>
      <c r="I110" s="88"/>
      <c r="J110" s="88"/>
      <c r="K110" s="88"/>
      <c r="L110" s="88"/>
      <c r="M110" s="88"/>
      <c r="N110" s="88"/>
      <c r="U110" s="19"/>
      <c r="V110" s="18"/>
      <c r="W110" s="18"/>
      <c r="X110" s="18"/>
      <c r="Y110" s="18"/>
      <c r="Z110" s="18"/>
      <c r="AA110" s="88"/>
      <c r="AB110" s="92"/>
    </row>
    <row r="111" spans="6:28" ht="14.5" x14ac:dyDescent="0.35">
      <c r="F111" s="44"/>
      <c r="G111" s="32"/>
      <c r="I111" s="88"/>
      <c r="J111" s="88"/>
      <c r="K111" s="88"/>
      <c r="L111" s="88"/>
      <c r="M111" s="88"/>
      <c r="N111" s="88"/>
      <c r="U111" s="19"/>
      <c r="V111" s="18"/>
      <c r="W111" s="18"/>
      <c r="X111" s="18"/>
      <c r="Y111" s="18"/>
      <c r="Z111" s="18"/>
      <c r="AA111" s="88"/>
      <c r="AB111" s="92"/>
    </row>
    <row r="112" spans="6:28" ht="14.5" x14ac:dyDescent="0.35">
      <c r="F112" s="44"/>
      <c r="G112" s="32"/>
      <c r="I112" s="88"/>
      <c r="J112" s="88"/>
      <c r="K112" s="88"/>
      <c r="L112" s="88"/>
      <c r="M112" s="88"/>
      <c r="N112" s="88"/>
      <c r="U112" s="19"/>
      <c r="V112" s="18"/>
      <c r="W112" s="18"/>
      <c r="X112" s="18"/>
      <c r="Y112" s="18"/>
      <c r="Z112" s="18"/>
      <c r="AA112" s="88"/>
      <c r="AB112" s="92"/>
    </row>
    <row r="113" spans="6:28" ht="14.5" x14ac:dyDescent="0.35">
      <c r="F113" s="44"/>
      <c r="G113" s="32"/>
      <c r="I113" s="88"/>
      <c r="J113" s="88"/>
      <c r="K113" s="88"/>
      <c r="L113" s="88"/>
      <c r="M113" s="88"/>
      <c r="N113" s="88"/>
      <c r="U113" s="19"/>
      <c r="V113" s="18"/>
      <c r="W113" s="18"/>
      <c r="X113" s="18"/>
      <c r="Y113" s="18"/>
      <c r="Z113" s="18"/>
      <c r="AA113" s="88"/>
      <c r="AB113" s="92"/>
    </row>
    <row r="114" spans="6:28" ht="14.5" x14ac:dyDescent="0.35">
      <c r="F114" s="44"/>
      <c r="G114" s="32"/>
      <c r="I114" s="88"/>
      <c r="J114" s="88"/>
      <c r="K114" s="88"/>
      <c r="L114" s="88"/>
      <c r="M114" s="88"/>
      <c r="N114" s="88"/>
      <c r="U114" s="19"/>
      <c r="V114" s="18"/>
      <c r="W114" s="18"/>
      <c r="X114" s="18"/>
      <c r="Y114" s="18"/>
      <c r="Z114" s="18"/>
      <c r="AB114" s="1"/>
    </row>
    <row r="115" spans="6:28" ht="14.5" x14ac:dyDescent="0.35">
      <c r="AB115" s="1"/>
    </row>
    <row r="116" spans="6:28" ht="14.5" x14ac:dyDescent="0.35">
      <c r="AB116" s="1"/>
    </row>
    <row r="117" spans="6:28" ht="14.5" x14ac:dyDescent="0.35">
      <c r="AB117" s="1"/>
    </row>
    <row r="118" spans="6:28" ht="14.5" x14ac:dyDescent="0.35">
      <c r="AB118" s="1"/>
    </row>
    <row r="119" spans="6:28" ht="14.5" x14ac:dyDescent="0.35">
      <c r="AB119" s="1"/>
    </row>
  </sheetData>
  <sortState ref="A3:N57">
    <sortCondition ref="F3:F57"/>
    <sortCondition ref="G3:G57"/>
  </sortState>
  <mergeCells count="4">
    <mergeCell ref="A1:H1"/>
    <mergeCell ref="I1:N1"/>
    <mergeCell ref="P1:T1"/>
    <mergeCell ref="U1:Z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F9" sqref="F9"/>
    </sheetView>
  </sheetViews>
  <sheetFormatPr defaultRowHeight="14" x14ac:dyDescent="0.3"/>
  <cols>
    <col min="1" max="1" width="10.81640625" style="55" bestFit="1" customWidth="1"/>
    <col min="2" max="2" width="8.7265625" style="55" customWidth="1"/>
    <col min="3" max="3" width="29.453125" style="55" customWidth="1"/>
    <col min="4" max="5" width="8.7265625" style="55" customWidth="1"/>
    <col min="6" max="6" width="11.54296875" style="55" customWidth="1"/>
    <col min="7" max="7" width="8.7265625" style="55" customWidth="1"/>
    <col min="8" max="8" width="8.81640625" style="55" customWidth="1"/>
    <col min="9" max="10" width="8.90625" style="55" customWidth="1"/>
    <col min="11" max="13" width="8.81640625" style="55" customWidth="1"/>
    <col min="14" max="14" width="8.7265625" style="55"/>
    <col min="15" max="15" width="10.81640625" style="55" bestFit="1" customWidth="1"/>
    <col min="16" max="16" width="29.453125" style="55" bestFit="1" customWidth="1"/>
    <col min="17" max="16384" width="8.7265625" style="55"/>
  </cols>
  <sheetData>
    <row r="1" spans="1:16" x14ac:dyDescent="0.3">
      <c r="A1" s="39" t="s">
        <v>0</v>
      </c>
      <c r="B1" s="93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1" t="s">
        <v>8</v>
      </c>
      <c r="I1" s="41" t="s">
        <v>342</v>
      </c>
      <c r="J1" s="41" t="s">
        <v>10</v>
      </c>
      <c r="K1" s="41" t="s">
        <v>11</v>
      </c>
      <c r="L1" s="41" t="s">
        <v>12</v>
      </c>
      <c r="M1" s="41" t="s">
        <v>13</v>
      </c>
      <c r="N1" s="109" t="s">
        <v>378</v>
      </c>
    </row>
    <row r="2" spans="1:16" x14ac:dyDescent="0.3">
      <c r="A2" s="55" t="s">
        <v>21</v>
      </c>
      <c r="B2" s="55" t="s">
        <v>17</v>
      </c>
      <c r="C2" s="55" t="s">
        <v>22</v>
      </c>
      <c r="D2" s="113">
        <v>44.141150000000003</v>
      </c>
      <c r="E2" s="55">
        <v>6.3720800000000004</v>
      </c>
      <c r="F2" s="44">
        <v>42586</v>
      </c>
      <c r="G2" s="45">
        <v>0.4597222222222222</v>
      </c>
      <c r="H2" s="58">
        <v>1872.9180006036211</v>
      </c>
      <c r="I2" s="58">
        <v>12150</v>
      </c>
      <c r="J2" s="58">
        <v>317.53253729811127</v>
      </c>
      <c r="K2" s="58">
        <v>25.576559594662683</v>
      </c>
      <c r="L2" s="58">
        <v>2353.4252211479115</v>
      </c>
      <c r="M2" s="58">
        <v>2310.4945356554713</v>
      </c>
      <c r="N2" s="29">
        <v>7.8493181494102267</v>
      </c>
      <c r="O2" s="42"/>
      <c r="P2" s="23"/>
    </row>
    <row r="3" spans="1:16" x14ac:dyDescent="0.3">
      <c r="A3" s="55" t="s">
        <v>299</v>
      </c>
      <c r="B3" s="55" t="s">
        <v>17</v>
      </c>
      <c r="C3" s="55" t="s">
        <v>22</v>
      </c>
      <c r="D3" s="113">
        <v>44.141539999999999</v>
      </c>
      <c r="E3" s="55">
        <v>6.3728300000000004</v>
      </c>
      <c r="F3" s="44">
        <v>43368</v>
      </c>
      <c r="G3" s="32">
        <v>0.54027777777777775</v>
      </c>
      <c r="H3" s="58">
        <v>3033.0835169112647</v>
      </c>
      <c r="I3" s="58">
        <v>10100.125</v>
      </c>
      <c r="J3" s="58">
        <v>10106.843174159636</v>
      </c>
      <c r="K3" s="58">
        <v>72.929002028221163</v>
      </c>
      <c r="L3" s="58">
        <v>3538.7986011108828</v>
      </c>
      <c r="M3" s="58">
        <v>3053.6204401417235</v>
      </c>
      <c r="N3" s="29" t="s">
        <v>324</v>
      </c>
      <c r="O3" s="48"/>
      <c r="P3" s="23"/>
    </row>
    <row r="4" spans="1:16" ht="12.5" customHeight="1" x14ac:dyDescent="0.3">
      <c r="A4" s="55" t="s">
        <v>161</v>
      </c>
      <c r="B4" s="55" t="s">
        <v>138</v>
      </c>
      <c r="C4" s="55" t="s">
        <v>22</v>
      </c>
      <c r="D4" s="113">
        <v>44.141069999999999</v>
      </c>
      <c r="E4" s="55">
        <v>6.3748199999999997</v>
      </c>
      <c r="F4" s="44">
        <v>42824</v>
      </c>
      <c r="G4" s="23"/>
      <c r="H4" s="58">
        <v>313.09321998042464</v>
      </c>
      <c r="I4" s="58">
        <v>8631.25</v>
      </c>
      <c r="J4" s="58">
        <v>4143.1471476226161</v>
      </c>
      <c r="K4" s="58">
        <v>56.524196704204527</v>
      </c>
      <c r="L4" s="58">
        <v>4429.1298086813422</v>
      </c>
      <c r="M4" s="58">
        <v>4431.358850242028</v>
      </c>
      <c r="N4" s="29">
        <v>1.8112236028685795</v>
      </c>
      <c r="O4" s="42"/>
      <c r="P4" s="23"/>
    </row>
    <row r="5" spans="1:16" x14ac:dyDescent="0.3">
      <c r="A5" s="55" t="s">
        <v>184</v>
      </c>
      <c r="B5" s="55" t="s">
        <v>17</v>
      </c>
      <c r="C5" s="55" t="s">
        <v>185</v>
      </c>
      <c r="D5" s="113">
        <v>44.140419999999999</v>
      </c>
      <c r="E5" s="55">
        <v>6.3630699999999996</v>
      </c>
      <c r="F5" s="44">
        <v>42910</v>
      </c>
      <c r="G5" s="23"/>
      <c r="H5" s="58">
        <v>25.668002719115893</v>
      </c>
      <c r="I5" s="58">
        <v>6437.5</v>
      </c>
      <c r="J5" s="58">
        <v>57.851818439244937</v>
      </c>
      <c r="K5" s="58">
        <v>48.85122882580572</v>
      </c>
      <c r="L5" s="58">
        <v>4073.2359596790789</v>
      </c>
      <c r="M5" s="58">
        <v>3168.8207994410895</v>
      </c>
      <c r="N5" s="29">
        <v>2.1790327080700629</v>
      </c>
      <c r="O5" s="48"/>
      <c r="P5" s="23"/>
    </row>
    <row r="6" spans="1:16" x14ac:dyDescent="0.3">
      <c r="A6" s="55" t="s">
        <v>290</v>
      </c>
      <c r="B6" s="55" t="s">
        <v>17</v>
      </c>
      <c r="C6" s="55" t="s">
        <v>185</v>
      </c>
      <c r="D6" s="113">
        <v>44.140470000000001</v>
      </c>
      <c r="E6" s="113">
        <v>6.3630000000000004</v>
      </c>
      <c r="F6" s="44">
        <v>43150</v>
      </c>
      <c r="G6" s="23"/>
      <c r="H6" s="58">
        <v>21.719079223867293</v>
      </c>
      <c r="I6" s="58">
        <v>11390.625</v>
      </c>
      <c r="J6" s="58">
        <v>104.39425883773522</v>
      </c>
      <c r="K6" s="58">
        <v>52.943478360951751</v>
      </c>
      <c r="L6" s="58">
        <v>6035.7951038880883</v>
      </c>
      <c r="M6" s="58">
        <v>5728.8287838714505</v>
      </c>
      <c r="N6" s="29">
        <v>1.181454413325487</v>
      </c>
      <c r="O6" s="48"/>
      <c r="P6" s="23"/>
    </row>
    <row r="7" spans="1:16" x14ac:dyDescent="0.3">
      <c r="A7" s="55" t="s">
        <v>139</v>
      </c>
      <c r="B7" s="55" t="s">
        <v>138</v>
      </c>
      <c r="C7" s="55" t="s">
        <v>140</v>
      </c>
      <c r="D7" s="113">
        <v>44.140419999999999</v>
      </c>
      <c r="E7" s="55">
        <v>6.3630699999999996</v>
      </c>
      <c r="F7" s="44">
        <v>42820</v>
      </c>
      <c r="G7" s="23"/>
      <c r="H7" s="58">
        <v>27.103718475602705</v>
      </c>
      <c r="I7" s="58">
        <v>4760.4999999999991</v>
      </c>
      <c r="J7" s="58">
        <v>55.676938046792124</v>
      </c>
      <c r="K7" s="58">
        <v>48.85122882580572</v>
      </c>
      <c r="L7" s="58">
        <v>3011.7259823081672</v>
      </c>
      <c r="M7" s="58">
        <v>2370.377763361445</v>
      </c>
      <c r="N7" s="29">
        <v>2.7897486658778625</v>
      </c>
      <c r="O7" s="42"/>
      <c r="P7" s="23"/>
    </row>
    <row r="8" spans="1:16" x14ac:dyDescent="0.3">
      <c r="N8" s="109"/>
    </row>
    <row r="9" spans="1:16" x14ac:dyDescent="0.3">
      <c r="F9" s="44"/>
      <c r="G9" s="23"/>
      <c r="H9" s="58"/>
      <c r="I9" s="58"/>
      <c r="J9" s="58"/>
      <c r="K9" s="58"/>
      <c r="L9" s="58"/>
      <c r="M9" s="58"/>
      <c r="N9" s="29"/>
      <c r="O9" s="48"/>
      <c r="P9" s="23"/>
    </row>
    <row r="10" spans="1:16" x14ac:dyDescent="0.3">
      <c r="F10" s="44"/>
      <c r="G10" s="23"/>
      <c r="H10" s="58"/>
      <c r="I10" s="58"/>
      <c r="J10" s="58"/>
      <c r="K10" s="58"/>
      <c r="L10" s="58"/>
      <c r="M10" s="58"/>
      <c r="N10" s="29"/>
      <c r="O10" s="48"/>
      <c r="P10" s="23"/>
    </row>
    <row r="11" spans="1:16" x14ac:dyDescent="0.3">
      <c r="F11" s="44"/>
      <c r="G11" s="23"/>
      <c r="H11" s="58"/>
      <c r="I11" s="58"/>
      <c r="J11" s="58"/>
      <c r="K11" s="58"/>
      <c r="L11" s="58"/>
      <c r="M11" s="58"/>
      <c r="N11" s="29"/>
      <c r="O11" s="42"/>
      <c r="P11" s="23"/>
    </row>
    <row r="12" spans="1:16" x14ac:dyDescent="0.3">
      <c r="N12" s="29"/>
      <c r="O12" s="42"/>
      <c r="P12" s="23"/>
    </row>
    <row r="13" spans="1:16" x14ac:dyDescent="0.3">
      <c r="N13" s="29"/>
      <c r="O13" s="42"/>
      <c r="P13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N13" sqref="N13"/>
    </sheetView>
  </sheetViews>
  <sheetFormatPr defaultRowHeight="14" x14ac:dyDescent="0.3"/>
  <cols>
    <col min="1" max="1" width="13.26953125" style="94" bestFit="1" customWidth="1"/>
    <col min="2" max="2" width="15.1796875" style="94" bestFit="1" customWidth="1"/>
    <col min="3" max="3" width="17.08984375" style="94" bestFit="1" customWidth="1"/>
    <col min="4" max="4" width="13.36328125" style="94" bestFit="1" customWidth="1"/>
    <col min="5" max="5" width="9.08984375" style="94" bestFit="1" customWidth="1"/>
    <col min="6" max="6" width="5.36328125" style="94" bestFit="1" customWidth="1"/>
    <col min="7" max="7" width="13.7265625" style="94" bestFit="1" customWidth="1"/>
    <col min="8" max="8" width="13.08984375" style="94" bestFit="1" customWidth="1"/>
    <col min="9" max="9" width="13.7265625" style="94" bestFit="1" customWidth="1"/>
    <col min="10" max="16384" width="8.7265625" style="94"/>
  </cols>
  <sheetData>
    <row r="1" spans="1:9" x14ac:dyDescent="0.3">
      <c r="A1" s="93" t="s">
        <v>0</v>
      </c>
      <c r="B1" s="99" t="s">
        <v>1</v>
      </c>
      <c r="C1" s="98" t="s">
        <v>346</v>
      </c>
      <c r="D1" s="99" t="s">
        <v>347</v>
      </c>
      <c r="E1" s="99" t="s">
        <v>348</v>
      </c>
      <c r="F1" s="99" t="s">
        <v>349</v>
      </c>
      <c r="G1" s="99" t="s">
        <v>350</v>
      </c>
      <c r="H1" s="99" t="s">
        <v>349</v>
      </c>
      <c r="I1" s="99" t="s">
        <v>351</v>
      </c>
    </row>
    <row r="2" spans="1:9" x14ac:dyDescent="0.3">
      <c r="D2" s="97" t="s">
        <v>352</v>
      </c>
      <c r="E2" s="97" t="s">
        <v>353</v>
      </c>
      <c r="F2" s="97"/>
      <c r="G2" s="97" t="s">
        <v>353</v>
      </c>
      <c r="H2" s="97"/>
      <c r="I2" s="97" t="s">
        <v>353</v>
      </c>
    </row>
    <row r="3" spans="1:9" x14ac:dyDescent="0.3">
      <c r="A3" s="94" t="s">
        <v>354</v>
      </c>
      <c r="B3" s="97" t="s">
        <v>17</v>
      </c>
      <c r="C3" s="96">
        <v>42624.727777777778</v>
      </c>
      <c r="D3" s="100">
        <v>104.55802379812</v>
      </c>
      <c r="E3" s="101">
        <v>0.51800000000000024</v>
      </c>
      <c r="F3" s="97">
        <v>0.24</v>
      </c>
      <c r="G3" s="101">
        <v>-5.9435650583310098</v>
      </c>
      <c r="H3" s="101">
        <v>8.9318788133265603E-2</v>
      </c>
      <c r="I3" s="97" t="s">
        <v>324</v>
      </c>
    </row>
    <row r="4" spans="1:9" x14ac:dyDescent="0.3">
      <c r="A4" s="94" t="s">
        <v>355</v>
      </c>
      <c r="B4" s="97" t="s">
        <v>17</v>
      </c>
      <c r="C4" s="96">
        <v>42624.738888888889</v>
      </c>
      <c r="D4" s="100">
        <v>249.12401338140472</v>
      </c>
      <c r="E4" s="101">
        <v>-1.8200000000000003</v>
      </c>
      <c r="F4" s="97">
        <v>0.24</v>
      </c>
      <c r="G4" s="101">
        <v>-6.2157892939837351</v>
      </c>
      <c r="H4" s="101">
        <v>1.2744824562327835E-2</v>
      </c>
      <c r="I4" s="97" t="s">
        <v>324</v>
      </c>
    </row>
    <row r="5" spans="1:9" x14ac:dyDescent="0.3">
      <c r="A5" s="94" t="s">
        <v>356</v>
      </c>
      <c r="B5" s="97" t="s">
        <v>17</v>
      </c>
      <c r="C5" s="96">
        <v>42624.752083333333</v>
      </c>
      <c r="D5" s="100">
        <v>112.54324356255231</v>
      </c>
      <c r="E5" s="101">
        <v>-2.1930000000000001</v>
      </c>
      <c r="F5" s="97">
        <v>0.24</v>
      </c>
      <c r="G5" s="101">
        <v>-6.0867491462089172</v>
      </c>
      <c r="H5" s="101">
        <v>2.5412706281272238E-2</v>
      </c>
      <c r="I5" s="97" t="s">
        <v>324</v>
      </c>
    </row>
    <row r="6" spans="1:9" x14ac:dyDescent="0.3">
      <c r="A6" s="94" t="s">
        <v>357</v>
      </c>
      <c r="B6" s="97" t="s">
        <v>17</v>
      </c>
      <c r="C6" s="96">
        <v>42625.650694444441</v>
      </c>
      <c r="D6" s="100">
        <v>170.85869486368253</v>
      </c>
      <c r="E6" s="101">
        <v>-0.46799999999999997</v>
      </c>
      <c r="F6" s="97">
        <v>0.24</v>
      </c>
      <c r="G6" s="101">
        <v>-5.1698530033981918</v>
      </c>
      <c r="H6" s="101">
        <v>0.11674261586110252</v>
      </c>
      <c r="I6" s="101">
        <v>-4.8845198670258769</v>
      </c>
    </row>
    <row r="7" spans="1:9" x14ac:dyDescent="0.3">
      <c r="A7" s="94" t="s">
        <v>358</v>
      </c>
      <c r="B7" s="97" t="s">
        <v>17</v>
      </c>
      <c r="C7" s="96">
        <v>42625.655555555553</v>
      </c>
      <c r="D7" s="100">
        <v>1364.3536602395338</v>
      </c>
      <c r="E7" s="101">
        <v>-2.145</v>
      </c>
      <c r="F7" s="97">
        <v>0.24</v>
      </c>
      <c r="G7" s="101">
        <v>-5.1943787829302757</v>
      </c>
      <c r="H7" s="101">
        <v>5.3876761016742665E-2</v>
      </c>
      <c r="I7" s="101">
        <v>-5.2382662236532607</v>
      </c>
    </row>
    <row r="8" spans="1:9" x14ac:dyDescent="0.3">
      <c r="A8" s="94" t="s">
        <v>359</v>
      </c>
      <c r="B8" s="97" t="s">
        <v>17</v>
      </c>
      <c r="C8" s="96">
        <v>42625.665277777778</v>
      </c>
      <c r="D8" s="100">
        <v>337.31099982924394</v>
      </c>
      <c r="E8" s="101">
        <v>-3.7630000000000003</v>
      </c>
      <c r="F8" s="97">
        <v>0.24</v>
      </c>
      <c r="G8" s="101">
        <v>-4.8144801722626767</v>
      </c>
      <c r="H8" s="101">
        <v>0.447970653311904</v>
      </c>
      <c r="I8" s="101">
        <v>-5.4234911021476435</v>
      </c>
    </row>
    <row r="9" spans="1:9" x14ac:dyDescent="0.3">
      <c r="A9" s="94" t="s">
        <v>360</v>
      </c>
      <c r="B9" s="97" t="s">
        <v>17</v>
      </c>
      <c r="C9" s="95">
        <v>42657.35</v>
      </c>
      <c r="D9" s="100">
        <v>407.31684622680575</v>
      </c>
      <c r="E9" s="101">
        <v>-3.4020000000000001</v>
      </c>
      <c r="F9" s="97">
        <v>0.24</v>
      </c>
      <c r="G9" s="101">
        <v>-4.501395910366468</v>
      </c>
      <c r="H9" s="101">
        <v>0.43605369521696857</v>
      </c>
      <c r="I9" s="101">
        <v>-5.2493798310901632</v>
      </c>
    </row>
    <row r="10" spans="1:9" x14ac:dyDescent="0.3">
      <c r="A10" s="94" t="s">
        <v>361</v>
      </c>
      <c r="B10" s="97" t="s">
        <v>17</v>
      </c>
      <c r="C10" s="95">
        <v>42657.356944444444</v>
      </c>
      <c r="D10" s="100">
        <v>9240.6899275749274</v>
      </c>
      <c r="E10" s="101">
        <v>-2.8000000000000003</v>
      </c>
      <c r="F10" s="97">
        <v>0.24</v>
      </c>
      <c r="G10" s="101">
        <v>-4.9672080684272464</v>
      </c>
      <c r="H10" s="101">
        <v>0.42041971750611162</v>
      </c>
      <c r="I10" s="101">
        <v>-5.6870183042216489</v>
      </c>
    </row>
    <row r="11" spans="1:9" x14ac:dyDescent="0.3">
      <c r="A11" s="94" t="s">
        <v>362</v>
      </c>
      <c r="B11" s="97" t="s">
        <v>17</v>
      </c>
      <c r="C11" s="95">
        <v>42657.364583333336</v>
      </c>
      <c r="D11" s="100">
        <v>1855.1199674679442</v>
      </c>
      <c r="E11" s="101">
        <v>-3.4670000000000001</v>
      </c>
      <c r="F11" s="97">
        <v>0.24</v>
      </c>
      <c r="G11" s="101">
        <v>-4.3067809974179179</v>
      </c>
      <c r="H11" s="101">
        <v>0.16866556969558155</v>
      </c>
      <c r="I11" s="101">
        <v>-5.9923436784170461</v>
      </c>
    </row>
    <row r="12" spans="1:9" x14ac:dyDescent="0.3">
      <c r="A12" s="94" t="s">
        <v>363</v>
      </c>
      <c r="B12" s="97" t="s">
        <v>17</v>
      </c>
      <c r="C12" s="95">
        <v>42657.427777777775</v>
      </c>
      <c r="D12" s="100">
        <v>345.30252332728242</v>
      </c>
      <c r="E12" s="101">
        <v>-2.9580000000000002</v>
      </c>
      <c r="F12" s="97">
        <v>0.24</v>
      </c>
      <c r="G12" s="101">
        <v>-5.8517546993599829</v>
      </c>
      <c r="H12" s="101">
        <v>0.13976819589020534</v>
      </c>
      <c r="I12" s="101">
        <v>-6.3313976334238298</v>
      </c>
    </row>
    <row r="13" spans="1:9" x14ac:dyDescent="0.3">
      <c r="A13" s="94" t="s">
        <v>364</v>
      </c>
      <c r="B13" s="97" t="s">
        <v>17</v>
      </c>
      <c r="C13" s="95">
        <v>42697.478472222225</v>
      </c>
      <c r="D13" s="100">
        <v>27.978334617354022</v>
      </c>
      <c r="E13" s="101">
        <v>-2.629</v>
      </c>
      <c r="F13" s="97">
        <v>0.24</v>
      </c>
      <c r="G13" s="101">
        <v>-6.9163564156211983</v>
      </c>
      <c r="H13" s="101">
        <v>0.13222398835258906</v>
      </c>
      <c r="I13" s="97" t="s">
        <v>324</v>
      </c>
    </row>
    <row r="14" spans="1:9" s="102" customFormat="1" x14ac:dyDescent="0.3">
      <c r="D14" s="97"/>
      <c r="E14" s="101"/>
      <c r="F14" s="97"/>
      <c r="G14" s="101"/>
      <c r="H14" s="101"/>
      <c r="I14" s="97"/>
    </row>
    <row r="15" spans="1:9" x14ac:dyDescent="0.3">
      <c r="A15" s="94" t="s">
        <v>365</v>
      </c>
      <c r="B15" s="97" t="s">
        <v>19</v>
      </c>
      <c r="C15" s="95">
        <v>42585.416666666664</v>
      </c>
      <c r="D15" s="101">
        <v>2.2399661711731283E-2</v>
      </c>
      <c r="E15" s="101">
        <v>10.532</v>
      </c>
      <c r="F15" s="97">
        <v>0.24</v>
      </c>
      <c r="G15" s="101" t="s">
        <v>324</v>
      </c>
      <c r="H15" s="101" t="s">
        <v>324</v>
      </c>
      <c r="I15" s="97" t="s">
        <v>324</v>
      </c>
    </row>
    <row r="16" spans="1:9" x14ac:dyDescent="0.3">
      <c r="A16" s="94" t="s">
        <v>366</v>
      </c>
      <c r="B16" s="97" t="s">
        <v>19</v>
      </c>
      <c r="C16" s="95">
        <v>42657.914583333331</v>
      </c>
      <c r="D16" s="100">
        <v>40.311430272335357</v>
      </c>
      <c r="E16" s="101">
        <v>6.41</v>
      </c>
      <c r="F16" s="97">
        <v>0.24</v>
      </c>
      <c r="G16" s="101">
        <v>-1.1567797059838607</v>
      </c>
      <c r="H16" s="101">
        <v>7.0276504231773423E-2</v>
      </c>
      <c r="I16" s="97" t="s">
        <v>324</v>
      </c>
    </row>
    <row r="17" spans="1:9" x14ac:dyDescent="0.3">
      <c r="A17" s="94" t="s">
        <v>367</v>
      </c>
      <c r="B17" s="97" t="s">
        <v>19</v>
      </c>
      <c r="C17" s="95">
        <v>42657.956250000003</v>
      </c>
      <c r="D17" s="100">
        <v>41.567361034319717</v>
      </c>
      <c r="E17" s="101">
        <v>7.1880000000000006</v>
      </c>
      <c r="F17" s="97">
        <v>0.24</v>
      </c>
      <c r="G17" s="101">
        <v>-2.1692708819645392</v>
      </c>
      <c r="H17" s="101">
        <v>0.38438802123637977</v>
      </c>
      <c r="I17" s="97" t="s">
        <v>324</v>
      </c>
    </row>
    <row r="18" spans="1:9" x14ac:dyDescent="0.3">
      <c r="A18" s="94" t="s">
        <v>368</v>
      </c>
      <c r="B18" s="97" t="s">
        <v>19</v>
      </c>
      <c r="C18" s="95">
        <v>42679.411805555559</v>
      </c>
      <c r="D18" s="100">
        <v>53.469203158787181</v>
      </c>
      <c r="E18" s="101" t="s">
        <v>324</v>
      </c>
      <c r="F18" s="97" t="s">
        <v>324</v>
      </c>
      <c r="G18" s="101">
        <v>-3.2356418512671978</v>
      </c>
      <c r="H18" s="101">
        <v>0.15280197209645269</v>
      </c>
      <c r="I18" s="97" t="s">
        <v>324</v>
      </c>
    </row>
    <row r="19" spans="1:9" x14ac:dyDescent="0.3">
      <c r="A19" s="94" t="s">
        <v>369</v>
      </c>
      <c r="B19" s="97" t="s">
        <v>19</v>
      </c>
      <c r="C19" s="96">
        <v>42679.60833333333</v>
      </c>
      <c r="D19" s="100">
        <v>110.75078191214679</v>
      </c>
      <c r="E19" s="101">
        <v>8.2769999999999992</v>
      </c>
      <c r="F19" s="97">
        <v>0.24</v>
      </c>
      <c r="G19" s="101">
        <v>-2.352115663736424</v>
      </c>
      <c r="H19" s="101">
        <v>0.21058793601495793</v>
      </c>
      <c r="I19" s="97" t="s">
        <v>324</v>
      </c>
    </row>
    <row r="20" spans="1:9" x14ac:dyDescent="0.3">
      <c r="A20" s="94" t="s">
        <v>370</v>
      </c>
      <c r="B20" s="97" t="s">
        <v>19</v>
      </c>
      <c r="C20" s="96">
        <v>42679.671527777777</v>
      </c>
      <c r="D20" s="100">
        <v>222.26510194582696</v>
      </c>
      <c r="E20" s="101">
        <v>8.0540000000000003</v>
      </c>
      <c r="F20" s="97">
        <v>0.24</v>
      </c>
      <c r="G20" s="101">
        <v>-3.249340358165302</v>
      </c>
      <c r="H20" s="101">
        <v>0.12718373438336927</v>
      </c>
      <c r="I20" s="97" t="s">
        <v>324</v>
      </c>
    </row>
    <row r="21" spans="1:9" x14ac:dyDescent="0.3">
      <c r="A21" s="94" t="s">
        <v>371</v>
      </c>
      <c r="B21" s="97" t="s">
        <v>19</v>
      </c>
      <c r="C21" s="96">
        <v>42679.713194444441</v>
      </c>
      <c r="D21" s="100">
        <v>354.70950452635446</v>
      </c>
      <c r="E21" s="101">
        <v>7.4239999999999995</v>
      </c>
      <c r="F21" s="97">
        <v>0.24</v>
      </c>
      <c r="G21" s="101">
        <v>-3.5741699500892636</v>
      </c>
      <c r="H21" s="101">
        <v>0.19240481374320084</v>
      </c>
      <c r="I21" s="97" t="s">
        <v>324</v>
      </c>
    </row>
    <row r="22" spans="1:9" x14ac:dyDescent="0.3">
      <c r="A22" s="94" t="s">
        <v>372</v>
      </c>
      <c r="B22" s="97" t="s">
        <v>19</v>
      </c>
      <c r="C22" s="95">
        <v>42696.458333333336</v>
      </c>
      <c r="D22" s="97" t="s">
        <v>324</v>
      </c>
      <c r="E22" s="101">
        <v>7.8930000000000007</v>
      </c>
      <c r="F22" s="97">
        <v>0.24</v>
      </c>
      <c r="G22" s="101">
        <v>-3.2339535667066373</v>
      </c>
      <c r="H22" s="101">
        <v>0.21102499002006031</v>
      </c>
      <c r="I22" s="97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RawData_mol</vt:lpstr>
      <vt:lpstr>Rain Ratio</vt:lpstr>
      <vt:lpstr>MoulinData</vt:lpstr>
      <vt:lpstr>Rain_Cyclic</vt:lpstr>
      <vt:lpstr>Laval_Stream</vt:lpstr>
      <vt:lpstr>Brusquet_Stream</vt:lpstr>
      <vt:lpstr>Laval_Seep_PW</vt:lpstr>
      <vt:lpstr>d34S_d18O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nspv44</dc:creator>
  <cp:lastModifiedBy>nspv44</cp:lastModifiedBy>
  <dcterms:created xsi:type="dcterms:W3CDTF">2020-11-04T08:09:39Z</dcterms:created>
  <dcterms:modified xsi:type="dcterms:W3CDTF">2021-07-15T13:48:31Z</dcterms:modified>
</cp:coreProperties>
</file>