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ppendices\Appendix_4\"/>
    </mc:Choice>
  </mc:AlternateContent>
  <bookViews>
    <workbookView xWindow="0" yWindow="0" windowWidth="22275" windowHeight="1179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H21" i="1"/>
  <c r="H3" i="1"/>
  <c r="H4" i="1"/>
  <c r="H5" i="1"/>
  <c r="H6" i="1"/>
  <c r="H7" i="1"/>
  <c r="H8" i="1"/>
  <c r="H9" i="1"/>
  <c r="H10" i="1"/>
  <c r="H11" i="1"/>
  <c r="H12" i="1"/>
  <c r="H13" i="1"/>
  <c r="H14" i="1"/>
  <c r="H15" i="1"/>
  <c r="H16" i="1"/>
  <c r="H17" i="1"/>
  <c r="H18" i="1"/>
  <c r="H19" i="1"/>
  <c r="H20" i="1"/>
  <c r="H22" i="1"/>
  <c r="H23" i="1"/>
  <c r="H25" i="1"/>
  <c r="H26" i="1"/>
  <c r="H2" i="1"/>
  <c r="G24" i="1"/>
  <c r="G23" i="1"/>
  <c r="G25" i="1"/>
  <c r="G26" i="1"/>
  <c r="G22" i="1"/>
  <c r="G21" i="1"/>
  <c r="G20" i="1"/>
  <c r="G3" i="1"/>
  <c r="G4" i="1"/>
  <c r="G5" i="1"/>
  <c r="G6" i="1"/>
  <c r="G7" i="1"/>
  <c r="G8" i="1"/>
  <c r="G9" i="1"/>
  <c r="G10" i="1"/>
  <c r="G11" i="1"/>
  <c r="G12" i="1"/>
  <c r="G13" i="1"/>
  <c r="G14" i="1"/>
  <c r="G15" i="1"/>
  <c r="G16" i="1"/>
  <c r="G17" i="1"/>
  <c r="G18" i="1"/>
  <c r="G2" i="1"/>
  <c r="G19" i="1"/>
</calcChain>
</file>

<file path=xl/sharedStrings.xml><?xml version="1.0" encoding="utf-8"?>
<sst xmlns="http://schemas.openxmlformats.org/spreadsheetml/2006/main" count="74" uniqueCount="48">
  <si>
    <t>ID</t>
  </si>
  <si>
    <t>Name</t>
  </si>
  <si>
    <t>Date</t>
  </si>
  <si>
    <t>X</t>
  </si>
  <si>
    <t>Y</t>
  </si>
  <si>
    <t>Info</t>
  </si>
  <si>
    <t>CHYSAUSTER</t>
  </si>
  <si>
    <t>NGR</t>
  </si>
  <si>
    <t>Easting</t>
  </si>
  <si>
    <t>Northing</t>
  </si>
  <si>
    <t>SW</t>
  </si>
  <si>
    <t>BOSCAWEN UN</t>
  </si>
  <si>
    <t>IA</t>
  </si>
  <si>
    <t>IA/RIA</t>
  </si>
  <si>
    <t>late disc, a spindle whorl, two whetstones, a quern and three quern fragments</t>
  </si>
  <si>
    <t>BOSULLOW TREHYLLYS</t>
  </si>
  <si>
    <t>PORTHMEOR</t>
  </si>
  <si>
    <t>HALLIGGYE</t>
  </si>
  <si>
    <t>IA/RIA/EM</t>
  </si>
  <si>
    <t>ron Age, Roman and Post-Roman pottery</t>
  </si>
  <si>
    <t>TREVENEAGUE</t>
  </si>
  <si>
    <t xml:space="preserve">A fogou excavated in 1866 which consisted of a passage 10.4m long and a side chamber 4.59m long. ncluding animal bones, Iron Age 'Glastonbury-ware' pottery (now known as South West Decorated), iron objects, including a piece described as a billhook by Hencken (b7), a quern and a granite mortar. </t>
  </si>
  <si>
    <t>BOSIGRAN</t>
  </si>
  <si>
    <t>BOLEIGH</t>
  </si>
  <si>
    <t>he main passage has a maximum height of 2.0m and is approached by a sloping roofless gallery. The passage entrance is 1.4m high and 1.5m wide and is roofed by granite lintels (b8). The fogou, which is entered from the south-west, curves slightly to the east. On the west side of the gallery, approximately 2.0m from the entrance, is a small, well built portal leading into an L-shaped creep passage at the innermost end of which is a false doorway. One of the lintels of this passage has fallen leaving an open hole in the roof. The west jamb of the entrance to the main chamber bears a carving in relief of what appears to be the upper part of the human figure with upraised arms, carrying a spear in one hand (b12) and a mask or torch in the other, perhaps representative of a Celtic deity (b7).</t>
  </si>
  <si>
    <t>HIGHER BODINNAR</t>
  </si>
  <si>
    <t>CARN EUNY</t>
  </si>
  <si>
    <t>The structure consists of an unroofed sloping east entrance 5.5m long and 1.8m in breadth; a long curved main passage 12.2m long and up to 2.1m high, with eleven capstones in their original positions. A side passage or 'creep', 3.0m long, 0.6m to 0.9m wide and 0.9m to 1.2m high leads to the surface near the south-west end. A round corbelled chamber 1.3m high and of 4.6m diameter with integral entrance passage 3.0m long and around 1.2m wide, roofed with four capstones, opens off the long passage. Christie's excavation showed these three main groups represent three main building phases which may equate with the first three phases of the settlement (b7). Finds from the fogou include a fragment of Roman Samian ware, tin fragments, an iron crook, an iron spearhead, animal teeth, part of a quern and grinding stones which were all found by Borlase in the filling of the fogou during excavation (b1). Much Iron Age pottery was found by Christie when the drain in the entrance passage was cleared.</t>
  </si>
  <si>
    <t>PENDEEN VAU</t>
  </si>
  <si>
    <t>e entrance is on the south side of this mass. A stone-lined passage extends northwards from the entrance for 7.0m then turns WNW for 9.5m, where it reaches ground level. These two passages have an average width of 1.3m and a height varying from 0.7m to 1.5m. They are lined with dry stone walling and roofed with granite capstones</t>
  </si>
  <si>
    <t>LOWER BOSCASWELL</t>
  </si>
  <si>
    <t>NANJULIAN</t>
  </si>
  <si>
    <t>arrow entrance from north-west 0.75m wide with orthostatic door jambs</t>
  </si>
  <si>
    <t>TREVEAN</t>
  </si>
  <si>
    <t>PIXIES HALL</t>
  </si>
  <si>
    <t>he south-west end of the fogou, which is open, and the walled-up north east end, appear unroofed; the remaining roofed part being 8.0m long by 2.0m by 1.5m high. There is some discrepancy with the IAM description, which gives the length as 6.4m by 1.5m by 1.5m (h1). A 'fort' is said to have existed close to this site (see 18435). An incised stone of unknown function has been found a few metres from the fogou (18433).</t>
  </si>
  <si>
    <t>HIGHER BODEN</t>
  </si>
  <si>
    <t xml:space="preserve">e fogou is aligned N-S and approximately 10m in length. It ranges from 1.2m wide at its narrowest to 2m wide at the northern end and is over 3m high. The narrowest point, as defined by two large orthostats, is 6m along the passage (from the south) and may have originally defined an entrance to the 'main passage' to the north. The fogou comprises coursed stonework (local schists) with some evidence for corbelling along its northern part and where the passage curves to the NE before ending, having been blocked. An 4m long earth-cut void, 4m away and in line with the blocked tunnel, may have been an associated feature/extension. The interior of the fogou was mostly filled by a homogeneous deposit of shillet and clay, which appeared to indicate deliberate backfilling. Above the floor of the fogou were stony silty clay deposits from which pottery of provisional Iron Age date was recovered </t>
  </si>
  <si>
    <t>CASTALLACK</t>
  </si>
  <si>
    <t>HIGH MOOR</t>
  </si>
  <si>
    <t>SX</t>
  </si>
  <si>
    <t>DINGEREIN CASTLE</t>
  </si>
  <si>
    <t>POLKERNOGO</t>
  </si>
  <si>
    <t>TREGENNA</t>
  </si>
  <si>
    <t>CROWS AN WRA</t>
  </si>
  <si>
    <t>CARBIS BAY</t>
  </si>
  <si>
    <t>PENHALE</t>
  </si>
  <si>
    <t>he in-fills associated with feature revealed a number of artefacts, 39 sherds of Roman potter, two lumps of industrial waste and six fragments of possibly vitrified rock</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</si>
</sst>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zoomScale="80" zoomScaleNormal="80" workbookViewId="0">
      <selection activeCell="B16" sqref="B16"/>
    </sheetView>
  </sheetViews>
  <sheetFormatPr defaultRowHeight="15" x14ac:dyDescent="0.25"/>
  <cols>
    <col min="1" max="1" width="12.140625" bestFit="1" customWidth="1"/>
    <col min="2" max="2" width="20.7109375" bestFit="1" customWidth="1"/>
    <col min="3" max="3" width="11" bestFit="1" customWidth="1"/>
    <col min="9" max="9" width="255.7109375" bestFit="1" customWidth="1"/>
  </cols>
  <sheetData>
    <row r="1" spans="1:9" x14ac:dyDescent="0.25">
      <c r="A1" t="s">
        <v>0</v>
      </c>
      <c r="B1" t="s">
        <v>1</v>
      </c>
      <c r="C1" t="s">
        <v>2</v>
      </c>
      <c r="D1" t="s">
        <v>7</v>
      </c>
      <c r="E1" t="s">
        <v>8</v>
      </c>
      <c r="F1" t="s">
        <v>9</v>
      </c>
      <c r="G1" t="s">
        <v>3</v>
      </c>
      <c r="H1" t="s">
        <v>4</v>
      </c>
      <c r="I1" t="s">
        <v>5</v>
      </c>
    </row>
    <row r="2" spans="1:9" x14ac:dyDescent="0.25">
      <c r="A2">
        <v>1</v>
      </c>
      <c r="B2" t="s">
        <v>6</v>
      </c>
      <c r="C2" t="s">
        <v>12</v>
      </c>
      <c r="D2" t="s">
        <v>10</v>
      </c>
      <c r="E2">
        <v>4720</v>
      </c>
      <c r="F2">
        <v>3483</v>
      </c>
      <c r="G2">
        <f>SUM(E2*10)+100000</f>
        <v>147200</v>
      </c>
      <c r="H2">
        <f>SUM(F2*10)</f>
        <v>34830</v>
      </c>
    </row>
    <row r="3" spans="1:9" x14ac:dyDescent="0.25">
      <c r="A3">
        <v>2</v>
      </c>
      <c r="B3" t="s">
        <v>11</v>
      </c>
      <c r="C3" t="s">
        <v>13</v>
      </c>
      <c r="D3" t="s">
        <v>10</v>
      </c>
      <c r="E3">
        <v>412</v>
      </c>
      <c r="F3">
        <v>274</v>
      </c>
      <c r="G3">
        <f>SUM(E3*100)+100000</f>
        <v>141200</v>
      </c>
      <c r="H3">
        <f>SUM(F3*100)</f>
        <v>27400</v>
      </c>
      <c r="I3" t="s">
        <v>14</v>
      </c>
    </row>
    <row r="4" spans="1:9" x14ac:dyDescent="0.25">
      <c r="A4">
        <v>3</v>
      </c>
      <c r="B4" t="s">
        <v>15</v>
      </c>
      <c r="D4" t="s">
        <v>10</v>
      </c>
      <c r="E4">
        <v>4097</v>
      </c>
      <c r="F4">
        <v>3422</v>
      </c>
      <c r="G4">
        <f t="shared" ref="G4:G18" si="0">SUM(E4*10)+100000</f>
        <v>140970</v>
      </c>
      <c r="H4">
        <f t="shared" ref="H4:H26" si="1">SUM(F4*10)</f>
        <v>34220</v>
      </c>
    </row>
    <row r="5" spans="1:9" x14ac:dyDescent="0.25">
      <c r="A5">
        <v>4</v>
      </c>
      <c r="B5" t="s">
        <v>16</v>
      </c>
      <c r="D5" t="s">
        <v>10</v>
      </c>
      <c r="E5">
        <v>4339</v>
      </c>
      <c r="F5">
        <v>3702</v>
      </c>
      <c r="G5">
        <f t="shared" si="0"/>
        <v>143390</v>
      </c>
      <c r="H5">
        <f t="shared" si="1"/>
        <v>37020</v>
      </c>
    </row>
    <row r="6" spans="1:9" x14ac:dyDescent="0.25">
      <c r="A6">
        <v>5</v>
      </c>
      <c r="B6" t="s">
        <v>17</v>
      </c>
      <c r="C6" t="s">
        <v>18</v>
      </c>
      <c r="D6" t="s">
        <v>10</v>
      </c>
      <c r="E6">
        <v>7132</v>
      </c>
      <c r="F6">
        <v>2394</v>
      </c>
      <c r="G6">
        <f t="shared" si="0"/>
        <v>171320</v>
      </c>
      <c r="H6">
        <f t="shared" si="1"/>
        <v>23940</v>
      </c>
      <c r="I6" t="s">
        <v>19</v>
      </c>
    </row>
    <row r="7" spans="1:9" x14ac:dyDescent="0.25">
      <c r="A7">
        <v>6</v>
      </c>
      <c r="B7" t="s">
        <v>20</v>
      </c>
      <c r="D7" t="s">
        <v>10</v>
      </c>
      <c r="E7">
        <v>5477</v>
      </c>
      <c r="F7">
        <v>3305</v>
      </c>
      <c r="G7">
        <f t="shared" si="0"/>
        <v>154770</v>
      </c>
      <c r="H7">
        <f t="shared" si="1"/>
        <v>33050</v>
      </c>
      <c r="I7" t="s">
        <v>21</v>
      </c>
    </row>
    <row r="8" spans="1:9" x14ac:dyDescent="0.25">
      <c r="A8">
        <v>7</v>
      </c>
      <c r="B8" t="s">
        <v>22</v>
      </c>
      <c r="D8" t="s">
        <v>10</v>
      </c>
      <c r="E8">
        <v>4271</v>
      </c>
      <c r="F8">
        <v>3696</v>
      </c>
      <c r="G8">
        <f t="shared" si="0"/>
        <v>142710</v>
      </c>
      <c r="H8">
        <f t="shared" si="1"/>
        <v>36960</v>
      </c>
    </row>
    <row r="9" spans="1:9" x14ac:dyDescent="0.25">
      <c r="A9">
        <v>8</v>
      </c>
      <c r="B9" t="s">
        <v>23</v>
      </c>
      <c r="D9" t="s">
        <v>10</v>
      </c>
      <c r="E9">
        <v>4372</v>
      </c>
      <c r="F9">
        <v>2519</v>
      </c>
      <c r="G9">
        <f t="shared" si="0"/>
        <v>143720</v>
      </c>
      <c r="H9">
        <f t="shared" si="1"/>
        <v>25190</v>
      </c>
      <c r="I9" t="s">
        <v>24</v>
      </c>
    </row>
    <row r="10" spans="1:9" x14ac:dyDescent="0.25">
      <c r="A10">
        <v>9</v>
      </c>
      <c r="B10" t="s">
        <v>25</v>
      </c>
      <c r="D10" t="s">
        <v>10</v>
      </c>
      <c r="E10">
        <v>4149</v>
      </c>
      <c r="F10">
        <v>3228</v>
      </c>
      <c r="G10">
        <f t="shared" si="0"/>
        <v>141490</v>
      </c>
      <c r="H10">
        <f t="shared" si="1"/>
        <v>32280</v>
      </c>
    </row>
    <row r="11" spans="1:9" x14ac:dyDescent="0.25">
      <c r="A11">
        <v>10</v>
      </c>
      <c r="B11" t="s">
        <v>26</v>
      </c>
      <c r="C11" t="s">
        <v>13</v>
      </c>
      <c r="D11" t="s">
        <v>10</v>
      </c>
      <c r="E11">
        <v>4023</v>
      </c>
      <c r="F11">
        <v>2885</v>
      </c>
      <c r="G11">
        <f t="shared" si="0"/>
        <v>140230</v>
      </c>
      <c r="H11">
        <f t="shared" si="1"/>
        <v>28850</v>
      </c>
      <c r="I11" t="s">
        <v>27</v>
      </c>
    </row>
    <row r="12" spans="1:9" x14ac:dyDescent="0.25">
      <c r="A12">
        <v>11</v>
      </c>
      <c r="B12" t="s">
        <v>28</v>
      </c>
      <c r="D12" t="s">
        <v>10</v>
      </c>
      <c r="E12">
        <v>3835</v>
      </c>
      <c r="F12">
        <v>3553</v>
      </c>
      <c r="G12">
        <f t="shared" si="0"/>
        <v>138350</v>
      </c>
      <c r="H12">
        <f t="shared" si="1"/>
        <v>35530</v>
      </c>
      <c r="I12" t="s">
        <v>29</v>
      </c>
    </row>
    <row r="13" spans="1:9" x14ac:dyDescent="0.25">
      <c r="A13">
        <v>12</v>
      </c>
      <c r="B13" t="s">
        <v>30</v>
      </c>
      <c r="D13" t="s">
        <v>10</v>
      </c>
      <c r="E13">
        <v>3767</v>
      </c>
      <c r="F13">
        <v>3483</v>
      </c>
      <c r="G13">
        <f t="shared" si="0"/>
        <v>137670</v>
      </c>
      <c r="H13">
        <f t="shared" si="1"/>
        <v>34830</v>
      </c>
    </row>
    <row r="14" spans="1:9" x14ac:dyDescent="0.25">
      <c r="A14">
        <v>13</v>
      </c>
      <c r="B14" t="s">
        <v>31</v>
      </c>
      <c r="D14" t="s">
        <v>10</v>
      </c>
      <c r="E14">
        <v>3614</v>
      </c>
      <c r="F14">
        <v>2891</v>
      </c>
      <c r="G14">
        <f t="shared" si="0"/>
        <v>136140</v>
      </c>
      <c r="H14">
        <f t="shared" si="1"/>
        <v>28910</v>
      </c>
      <c r="I14" t="s">
        <v>32</v>
      </c>
    </row>
    <row r="15" spans="1:9" x14ac:dyDescent="0.25">
      <c r="A15">
        <v>14</v>
      </c>
      <c r="B15" t="s">
        <v>33</v>
      </c>
      <c r="D15" t="s">
        <v>10</v>
      </c>
      <c r="E15">
        <v>4120</v>
      </c>
      <c r="F15">
        <v>3577</v>
      </c>
      <c r="G15">
        <f t="shared" si="0"/>
        <v>141200</v>
      </c>
      <c r="H15">
        <f t="shared" si="1"/>
        <v>35770</v>
      </c>
    </row>
    <row r="16" spans="1:9" x14ac:dyDescent="0.25">
      <c r="A16">
        <v>15</v>
      </c>
      <c r="B16" t="s">
        <v>34</v>
      </c>
      <c r="D16" t="s">
        <v>10</v>
      </c>
      <c r="E16">
        <v>7280</v>
      </c>
      <c r="F16">
        <v>3002</v>
      </c>
      <c r="G16">
        <f t="shared" si="0"/>
        <v>172800</v>
      </c>
      <c r="H16">
        <f t="shared" si="1"/>
        <v>30020</v>
      </c>
      <c r="I16" t="s">
        <v>35</v>
      </c>
    </row>
    <row r="17" spans="1:9" x14ac:dyDescent="0.25">
      <c r="A17">
        <v>16</v>
      </c>
      <c r="B17" t="s">
        <v>36</v>
      </c>
      <c r="C17" t="s">
        <v>12</v>
      </c>
      <c r="D17" t="s">
        <v>10</v>
      </c>
      <c r="E17">
        <v>7684</v>
      </c>
      <c r="F17">
        <v>2404</v>
      </c>
      <c r="G17">
        <f t="shared" si="0"/>
        <v>176840</v>
      </c>
      <c r="H17">
        <f t="shared" si="1"/>
        <v>24040</v>
      </c>
      <c r="I17" t="s">
        <v>37</v>
      </c>
    </row>
    <row r="18" spans="1:9" x14ac:dyDescent="0.25">
      <c r="A18">
        <v>17</v>
      </c>
      <c r="B18" t="s">
        <v>38</v>
      </c>
      <c r="D18" t="s">
        <v>10</v>
      </c>
      <c r="E18">
        <v>4514</v>
      </c>
      <c r="F18">
        <v>2530</v>
      </c>
      <c r="G18">
        <f t="shared" si="0"/>
        <v>145140</v>
      </c>
      <c r="H18">
        <f t="shared" si="1"/>
        <v>25300</v>
      </c>
    </row>
    <row r="19" spans="1:9" x14ac:dyDescent="0.25">
      <c r="A19">
        <v>18</v>
      </c>
      <c r="B19" t="s">
        <v>39</v>
      </c>
      <c r="D19" t="s">
        <v>40</v>
      </c>
      <c r="E19">
        <v>1609</v>
      </c>
      <c r="F19">
        <v>8122</v>
      </c>
      <c r="G19">
        <f>SUM(E19*10) +200000</f>
        <v>216090</v>
      </c>
      <c r="H19">
        <f t="shared" si="1"/>
        <v>81220</v>
      </c>
    </row>
    <row r="20" spans="1:9" x14ac:dyDescent="0.25">
      <c r="A20">
        <v>19</v>
      </c>
      <c r="B20" t="s">
        <v>41</v>
      </c>
      <c r="D20" t="s">
        <v>10</v>
      </c>
      <c r="E20">
        <v>8819</v>
      </c>
      <c r="F20">
        <v>3753</v>
      </c>
      <c r="G20">
        <f>SUM(E20*10)+100000</f>
        <v>188190</v>
      </c>
      <c r="H20">
        <f t="shared" si="1"/>
        <v>37530</v>
      </c>
    </row>
    <row r="21" spans="1:9" x14ac:dyDescent="0.25">
      <c r="A21">
        <v>20</v>
      </c>
      <c r="B21" t="s">
        <v>23</v>
      </c>
      <c r="D21" t="s">
        <v>10</v>
      </c>
      <c r="E21">
        <v>437</v>
      </c>
      <c r="F21">
        <v>252</v>
      </c>
      <c r="G21">
        <f>SUM(E21*100)+100000</f>
        <v>143700</v>
      </c>
      <c r="H21">
        <f>SUM(F21*100)</f>
        <v>25200</v>
      </c>
    </row>
    <row r="22" spans="1:9" x14ac:dyDescent="0.25">
      <c r="A22">
        <v>21</v>
      </c>
      <c r="B22" t="s">
        <v>42</v>
      </c>
      <c r="D22" t="s">
        <v>10</v>
      </c>
      <c r="E22">
        <v>7592</v>
      </c>
      <c r="F22">
        <v>2205</v>
      </c>
      <c r="G22">
        <f>SUM(E22*10)+100000</f>
        <v>175920</v>
      </c>
      <c r="H22">
        <f t="shared" si="1"/>
        <v>22050</v>
      </c>
    </row>
    <row r="23" spans="1:9" x14ac:dyDescent="0.25">
      <c r="A23">
        <v>22</v>
      </c>
      <c r="B23" t="s">
        <v>43</v>
      </c>
      <c r="D23" t="s">
        <v>10</v>
      </c>
      <c r="E23">
        <v>5187</v>
      </c>
      <c r="F23">
        <v>3990</v>
      </c>
      <c r="G23">
        <f t="shared" ref="G23:G26" si="2">SUM(E23*10)+100000</f>
        <v>151870</v>
      </c>
      <c r="H23">
        <f t="shared" si="1"/>
        <v>39900</v>
      </c>
    </row>
    <row r="24" spans="1:9" x14ac:dyDescent="0.25">
      <c r="A24">
        <v>23</v>
      </c>
      <c r="B24" t="s">
        <v>44</v>
      </c>
      <c r="D24" t="s">
        <v>10</v>
      </c>
      <c r="E24">
        <v>39</v>
      </c>
      <c r="F24">
        <v>27</v>
      </c>
      <c r="G24">
        <f>SUM(E24*1000)+100000</f>
        <v>139000</v>
      </c>
      <c r="H24">
        <f>SUM(F24*1000)</f>
        <v>27000</v>
      </c>
    </row>
    <row r="25" spans="1:9" x14ac:dyDescent="0.25">
      <c r="A25">
        <v>24</v>
      </c>
      <c r="B25" t="s">
        <v>45</v>
      </c>
      <c r="D25" t="s">
        <v>10</v>
      </c>
      <c r="E25">
        <v>5204</v>
      </c>
      <c r="F25">
        <v>3882</v>
      </c>
      <c r="G25">
        <f t="shared" si="2"/>
        <v>152040</v>
      </c>
      <c r="H25">
        <f t="shared" si="1"/>
        <v>38820</v>
      </c>
    </row>
    <row r="26" spans="1:9" x14ac:dyDescent="0.25">
      <c r="A26">
        <v>25</v>
      </c>
      <c r="B26" t="s">
        <v>46</v>
      </c>
      <c r="D26" t="s">
        <v>10</v>
      </c>
      <c r="E26">
        <v>9076</v>
      </c>
      <c r="F26">
        <v>5723</v>
      </c>
      <c r="G26">
        <f t="shared" si="2"/>
        <v>190760</v>
      </c>
      <c r="H26">
        <f t="shared" si="1"/>
        <v>57230</v>
      </c>
      <c r="I26"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Sam</cp:lastModifiedBy>
  <dcterms:created xsi:type="dcterms:W3CDTF">2015-08-25T10:57:04Z</dcterms:created>
  <dcterms:modified xsi:type="dcterms:W3CDTF">2016-06-05T08:36:17Z</dcterms:modified>
</cp:coreProperties>
</file>